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d:\develop\bid_entry\07申請書\doc\ver8\reg_standard\"/>
    </mc:Choice>
  </mc:AlternateContent>
  <xr:revisionPtr revIDLastSave="0" documentId="13_ncr:1_{5D74BB1F-DEBC-4FC6-A961-FEAE7B9A76CC}" xr6:coauthVersionLast="47" xr6:coauthVersionMax="47" xr10:uidLastSave="{00000000-0000-0000-0000-000000000000}"/>
  <workbookProtection workbookAlgorithmName="SHA-512" workbookHashValue="RgDaLqsXrWracxdZSZUTpnJvioaW2BwL96ONwaM6Au4AvKEwEQ0byS40SlfJ7TF4BfDHoSvOoC5a7cn0lRewbg==" workbookSaltValue="z8XUfysT08fdCdYPRathTQ==" workbookSpinCount="100000" lockStructure="1"/>
  <bookViews>
    <workbookView xWindow="3510" yWindow="1215" windowWidth="16320" windowHeight="14985"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入力シート!$A$244</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14" i="1" l="1"/>
  <c r="A504" i="1"/>
  <c r="A503" i="1"/>
  <c r="A494" i="1"/>
  <c r="A493" i="1"/>
  <c r="A490" i="1"/>
  <c r="A489" i="1"/>
  <c r="A480" i="1"/>
  <c r="A479" i="1"/>
  <c r="A475" i="1"/>
  <c r="A474" i="1"/>
  <c r="A465" i="1"/>
  <c r="A464" i="1"/>
  <c r="A457" i="1"/>
  <c r="A456" i="1"/>
  <c r="A451" i="1"/>
  <c r="A450" i="1"/>
  <c r="A439" i="1"/>
  <c r="A438" i="1"/>
  <c r="A432" i="1"/>
  <c r="A428" i="1"/>
  <c r="A427" i="1"/>
  <c r="A424" i="1"/>
  <c r="A423" i="1"/>
  <c r="A413" i="1"/>
  <c r="A412" i="1"/>
  <c r="A402" i="1"/>
  <c r="A401" i="1"/>
  <c r="A398" i="1"/>
  <c r="A397" i="1"/>
  <c r="A387" i="1"/>
  <c r="A386" i="1"/>
  <c r="A377" i="1"/>
  <c r="A376" i="1"/>
  <c r="A369" i="1"/>
  <c r="A368" i="1"/>
  <c r="A360" i="1"/>
  <c r="A359" i="1"/>
  <c r="A354" i="1"/>
  <c r="A353" i="1"/>
  <c r="A347" i="1"/>
  <c r="A346" i="1"/>
  <c r="A335" i="1"/>
  <c r="A334" i="1"/>
  <c r="A325" i="1"/>
  <c r="A324" i="1"/>
  <c r="A317" i="1"/>
  <c r="A316" i="1"/>
  <c r="A307" i="1"/>
  <c r="A306" i="1"/>
  <c r="A301" i="1"/>
  <c r="A300" i="1"/>
  <c r="A290" i="1"/>
  <c r="A289" i="1"/>
  <c r="A279" i="1"/>
  <c r="A278" i="1"/>
  <c r="A273" i="1"/>
  <c r="A272" i="1"/>
  <c r="A264" i="1"/>
  <c r="A263" i="1"/>
  <c r="A253" i="1"/>
  <c r="A252" i="1"/>
  <c r="A245" i="1"/>
  <c r="A244" i="1"/>
  <c r="A204" i="1"/>
  <c r="A202" i="1"/>
  <c r="A201" i="1"/>
  <c r="A200" i="1"/>
  <c r="A189" i="1"/>
  <c r="A186" i="1"/>
  <c r="A185" i="1"/>
  <c r="A184" i="1"/>
  <c r="A182"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J177" i="1" l="1"/>
  <c r="J192" i="1" l="1"/>
  <c r="J194" i="1" l="1"/>
  <c r="E234" i="1"/>
  <c r="I220" i="1" l="1"/>
  <c r="I239" i="1"/>
  <c r="I214" i="1" l="1"/>
  <c r="I203" i="1"/>
  <c r="D114" i="1"/>
  <c r="D116" i="1" s="1"/>
  <c r="D118" i="1" s="1"/>
  <c r="D120" i="1" s="1"/>
  <c r="D122" i="1" s="1"/>
  <c r="D124" i="1" s="1"/>
  <c r="D126" i="1" s="1"/>
  <c r="J198" i="1" l="1"/>
  <c r="J196" i="1"/>
  <c r="A2" i="2" l="1"/>
  <c r="A1" i="2"/>
</calcChain>
</file>

<file path=xl/sharedStrings.xml><?xml version="1.0" encoding="utf-8"?>
<sst xmlns="http://schemas.openxmlformats.org/spreadsheetml/2006/main" count="870" uniqueCount="521">
  <si>
    <t>営業年数</t>
    <rPh sb="0" eb="2">
      <t>エイギョウ</t>
    </rPh>
    <rPh sb="2" eb="4">
      <t>ネンスウ</t>
    </rPh>
    <phoneticPr fontId="6"/>
  </si>
  <si>
    <t>外資状況</t>
    <rPh sb="0" eb="2">
      <t>ガイシ</t>
    </rPh>
    <rPh sb="2" eb="4">
      <t>ジョウキョウ</t>
    </rPh>
    <phoneticPr fontId="6"/>
  </si>
  <si>
    <t>設備の額</t>
    <rPh sb="0" eb="2">
      <t>セツビ</t>
    </rPh>
    <rPh sb="3" eb="4">
      <t>ガク</t>
    </rPh>
    <phoneticPr fontId="6"/>
  </si>
  <si>
    <t>機械装置類(千円)</t>
    <rPh sb="0" eb="2">
      <t>キカイ</t>
    </rPh>
    <rPh sb="2" eb="4">
      <t>ソウチ</t>
    </rPh>
    <rPh sb="4" eb="5">
      <t>ルイ</t>
    </rPh>
    <rPh sb="6" eb="8">
      <t>センエン</t>
    </rPh>
    <phoneticPr fontId="5"/>
  </si>
  <si>
    <t>運搬具類(千円)</t>
    <rPh sb="0" eb="2">
      <t>ウンパン</t>
    </rPh>
    <rPh sb="2" eb="3">
      <t>グ</t>
    </rPh>
    <rPh sb="3" eb="4">
      <t>ルイ</t>
    </rPh>
    <phoneticPr fontId="5"/>
  </si>
  <si>
    <t>工具その他(千円)</t>
    <rPh sb="0" eb="2">
      <t>コウグ</t>
    </rPh>
    <rPh sb="4" eb="5">
      <t>タ</t>
    </rPh>
    <phoneticPr fontId="5"/>
  </si>
  <si>
    <t>合計(千円)</t>
    <rPh sb="0" eb="2">
      <t>ゴウケイ</t>
    </rPh>
    <phoneticPr fontId="5"/>
  </si>
  <si>
    <t>区分</t>
    <rPh sb="0" eb="2">
      <t>クブン</t>
    </rPh>
    <phoneticPr fontId="5"/>
  </si>
  <si>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</si>
  <si>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</si>
  <si>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</si>
  <si>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</si>
  <si>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</si>
  <si>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</si>
  <si>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</si>
  <si>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物品</t>
  </si>
  <si>
    <t>リストから選択してください。</t>
    <phoneticPr fontId="5"/>
  </si>
  <si>
    <r>
      <t>まで</t>
    </r>
    <r>
      <rPr>
        <sz val="11"/>
        <color rgb="FFFF0000"/>
        <rFont val="ＭＳ ゴシック"/>
        <family val="3"/>
        <charset val="128"/>
      </rPr>
      <t>*1</t>
    </r>
    <phoneticPr fontId="5"/>
  </si>
  <si>
    <r>
      <t>から</t>
    </r>
    <r>
      <rPr>
        <sz val="11"/>
        <color rgb="FFFF0000"/>
        <rFont val="ＭＳ ゴシック"/>
        <family val="3"/>
        <charset val="128"/>
      </rPr>
      <t>*1</t>
    </r>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</si>
  <si>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</si>
  <si>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</si>
  <si>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</si>
  <si>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</si>
  <si>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</si>
  <si>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年</t>
    <rPh sb="0" eb="1">
      <t>ネン</t>
    </rPh>
    <phoneticPr fontId="5"/>
  </si>
  <si>
    <t>適格組合証明取得年月日</t>
    <rPh sb="0" eb="2">
      <t>テキカク</t>
    </rPh>
    <rPh sb="2" eb="4">
      <t>クミアイ</t>
    </rPh>
    <rPh sb="4" eb="6">
      <t>ショウメイ</t>
    </rPh>
    <rPh sb="6" eb="8">
      <t>シュトク</t>
    </rPh>
    <rPh sb="8" eb="11">
      <t>ネンガッピ</t>
    </rPh>
    <phoneticPr fontId="6"/>
  </si>
  <si>
    <t>適格組合証明番号</t>
    <rPh sb="0" eb="2">
      <t>テキカク</t>
    </rPh>
    <rPh sb="2" eb="4">
      <t>クミアイ</t>
    </rPh>
    <rPh sb="4" eb="6">
      <t>ショウメイ</t>
    </rPh>
    <rPh sb="6" eb="8">
      <t>バンゴウ</t>
    </rPh>
    <phoneticPr fontId="6"/>
  </si>
  <si>
    <t>設立年月日</t>
    <rPh sb="0" eb="2">
      <t>セツリツ</t>
    </rPh>
    <rPh sb="2" eb="5">
      <t>ネンガッピ</t>
    </rPh>
    <phoneticPr fontId="6"/>
  </si>
  <si>
    <t>休業期間又は</t>
    <rPh sb="0" eb="2">
      <t>キュウギョウ</t>
    </rPh>
    <rPh sb="2" eb="4">
      <t>キカン</t>
    </rPh>
    <rPh sb="4" eb="5">
      <t>マタ</t>
    </rPh>
    <phoneticPr fontId="6"/>
  </si>
  <si>
    <t>から</t>
    <phoneticPr fontId="6"/>
  </si>
  <si>
    <t>まで</t>
    <phoneticPr fontId="6"/>
  </si>
  <si>
    <t>転(廃)業の期間</t>
    <phoneticPr fontId="6"/>
  </si>
  <si>
    <t>みなし大企業</t>
    <rPh sb="3" eb="6">
      <t>ダイキギョウ</t>
    </rPh>
    <phoneticPr fontId="6"/>
  </si>
  <si>
    <t>自己資本額</t>
    <rPh sb="0" eb="2">
      <t>ジコ</t>
    </rPh>
    <rPh sb="2" eb="4">
      <t>シホン</t>
    </rPh>
    <rPh sb="4" eb="5">
      <t>ガク</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</si>
  <si>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</si>
  <si>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</si>
  <si>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</si>
  <si>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</si>
  <si>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経営状況（流動比率）</t>
    <rPh sb="0" eb="2">
      <t>ケイエイ</t>
    </rPh>
    <rPh sb="2" eb="4">
      <t>ジョウキョウ</t>
    </rPh>
    <rPh sb="5" eb="7">
      <t>リュウドウ</t>
    </rPh>
    <rPh sb="7" eb="9">
      <t>ヒリツ</t>
    </rPh>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</si>
  <si>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</si>
  <si>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製造・販売等実績</t>
    <rPh sb="0" eb="2">
      <t>セイゾウ</t>
    </rPh>
    <rPh sb="3" eb="5">
      <t>ハンバイ</t>
    </rPh>
    <rPh sb="5" eb="6">
      <t>トウ</t>
    </rPh>
    <rPh sb="6" eb="8">
      <t>ジッセキ</t>
    </rPh>
    <phoneticPr fontId="6"/>
  </si>
  <si>
    <t>F.業種情報</t>
    <rPh sb="2" eb="4">
      <t>ギョウシュ</t>
    </rPh>
    <rPh sb="4" eb="6">
      <t>ジョウホウ</t>
    </rPh>
    <phoneticPr fontId="5"/>
  </si>
  <si>
    <t>営業品目</t>
    <phoneticPr fontId="5"/>
  </si>
  <si>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</si>
  <si>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</si>
  <si>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</si>
  <si>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</si>
  <si>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</si>
  <si>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</si>
  <si>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</si>
  <si>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</si>
  <si>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</si>
  <si>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</si>
  <si>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</si>
  <si>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</si>
  <si>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</si>
  <si>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</si>
  <si>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</si>
  <si>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</si>
  <si>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</si>
  <si>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</si>
  <si>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</si>
  <si>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</si>
  <si>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</si>
  <si>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</si>
  <si>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</si>
  <si>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</si>
  <si>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</si>
  <si>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</si>
  <si>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</si>
  <si>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</si>
  <si>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</si>
  <si>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</si>
  <si>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</si>
  <si>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</si>
  <si>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</si>
  <si>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</si>
  <si>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</si>
  <si>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</si>
  <si>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</si>
  <si>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</si>
  <si>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</si>
  <si>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</si>
  <si>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年月日</t>
    <rPh sb="0" eb="3">
      <t>ネンガッピ</t>
    </rPh>
    <phoneticPr fontId="5"/>
  </si>
  <si>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</si>
  <si>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</si>
  <si>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</si>
  <si>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</si>
  <si>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</si>
  <si>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直前決算時（千円）</t>
    <rPh sb="0" eb="2">
      <t>チョクゼン</t>
    </rPh>
    <rPh sb="2" eb="4">
      <t>ケッサン</t>
    </rPh>
    <rPh sb="4" eb="5">
      <t>ジ</t>
    </rPh>
    <rPh sb="6" eb="8">
      <t>センエン</t>
    </rPh>
    <phoneticPr fontId="6"/>
  </si>
  <si>
    <t>計</t>
    <phoneticPr fontId="6"/>
  </si>
  <si>
    <t>直前年度分決算</t>
    <rPh sb="0" eb="2">
      <t>チョクゼン</t>
    </rPh>
    <rPh sb="2" eb="5">
      <t>ネンドブン</t>
    </rPh>
    <rPh sb="5" eb="7">
      <t>ケッサン</t>
    </rPh>
    <phoneticPr fontId="6"/>
  </si>
  <si>
    <t>流動資産(a)</t>
    <rPh sb="0" eb="2">
      <t>リュウドウ</t>
    </rPh>
    <rPh sb="2" eb="4">
      <t>シサン</t>
    </rPh>
    <phoneticPr fontId="5"/>
  </si>
  <si>
    <t>千円</t>
    <rPh sb="0" eb="2">
      <t>センエン</t>
    </rPh>
    <phoneticPr fontId="5"/>
  </si>
  <si>
    <t>流動負債(b)</t>
    <rPh sb="0" eb="2">
      <t>リュウドウ</t>
    </rPh>
    <rPh sb="2" eb="4">
      <t>フサイ</t>
    </rPh>
    <phoneticPr fontId="5"/>
  </si>
  <si>
    <t>直前々年度分決算(千円)</t>
    <rPh sb="9" eb="11">
      <t>センエン</t>
    </rPh>
    <phoneticPr fontId="5"/>
  </si>
  <si>
    <t>直前年度分決算(千円)</t>
    <rPh sb="8" eb="10">
      <t>センエン</t>
    </rPh>
    <phoneticPr fontId="5"/>
  </si>
  <si>
    <t>実績高を入力してください。
決算が１事業年度１回の場合には、「直前々年度分決算」及び「直前年度分決算」の右欄のみに入力してください。</t>
    <rPh sb="0" eb="3">
      <t>ジッセキダカ</t>
    </rPh>
    <rPh sb="4" eb="6">
      <t>ニュウリョク</t>
    </rPh>
    <rPh sb="57" eb="59">
      <t>ニュウリョク</t>
    </rPh>
    <phoneticPr fontId="5"/>
  </si>
  <si>
    <t>前２ヶ年間の平均実績高(千円)</t>
    <rPh sb="0" eb="1">
      <t>ゼン</t>
    </rPh>
    <rPh sb="3" eb="4">
      <t>ネン</t>
    </rPh>
    <rPh sb="4" eb="5">
      <t>カン</t>
    </rPh>
    <rPh sb="6" eb="8">
      <t>ヘイキン</t>
    </rPh>
    <rPh sb="8" eb="10">
      <t>ジッセキ</t>
    </rPh>
    <rPh sb="10" eb="11">
      <t>タカ</t>
    </rPh>
    <rPh sb="12" eb="14">
      <t>センエン</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</si>
  <si>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</si>
  <si>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</si>
  <si>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現組織への変更</t>
    <rPh sb="0" eb="1">
      <t>ゲン</t>
    </rPh>
    <rPh sb="1" eb="3">
      <t>ソシキ</t>
    </rPh>
    <rPh sb="5" eb="7">
      <t>ヘンコウ</t>
    </rPh>
    <phoneticPr fontId="6"/>
  </si>
  <si>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</si>
  <si>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</si>
  <si>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</si>
  <si>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5"/>
  </si>
  <si>
    <t>@を含む半角文字で入力してください。</t>
    <phoneticPr fontId="5"/>
  </si>
  <si>
    <t>本社（店）と異なる場合のみ、@を含む半角文字で入力してください。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</si>
  <si>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</si>
  <si>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</si>
  <si>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常勤職員の人数</t>
    <rPh sb="0" eb="2">
      <t>ジョウキン</t>
    </rPh>
    <rPh sb="2" eb="4">
      <t>ショクイン</t>
    </rPh>
    <rPh sb="5" eb="7">
      <t>ニンズウ</t>
    </rPh>
    <phoneticPr fontId="6"/>
  </si>
  <si>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</si>
  <si>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事業協同組合、企業組合、協業組合等で官公需適格組合証明を受けている場合は番号を入力してください。</t>
    <phoneticPr fontId="5"/>
  </si>
  <si>
    <t>岬町 入札参加資格審査申請書【物品・役務提供等】</t>
    <rPh sb="0" eb="2">
      <t>ミサキチョウ</t>
    </rPh>
    <rPh sb="3" eb="5">
      <t>ニュウサツ</t>
    </rPh>
    <phoneticPr fontId="5"/>
  </si>
  <si>
    <t xml:space="preserve">例)カブシキガイシャスズキグミ　カンサイエイギョウショ
正式名称を全角カタカナで入力してください。支店・営業所名は、１文字空けて入力してください。
</t>
    <phoneticPr fontId="5"/>
  </si>
  <si>
    <t xml:space="preserve">例)株式会社鈴木組　関西営業所
正式名称で入力してください。支店・営業所名は、１文字空けて入力してください。
</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</si>
  <si>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補足説明/具体的な内容</t>
    <rPh sb="0" eb="4">
      <t>ホソクセツメイ</t>
    </rPh>
    <rPh sb="5" eb="7">
      <t>グタイ</t>
    </rPh>
    <rPh sb="7" eb="8">
      <t>テキ</t>
    </rPh>
    <rPh sb="9" eb="11">
      <t>ナイヨウ</t>
    </rPh>
    <phoneticPr fontId="5"/>
  </si>
  <si>
    <t>４</t>
  </si>
  <si>
    <t>５</t>
  </si>
  <si>
    <t>６</t>
  </si>
  <si>
    <t>７</t>
  </si>
  <si>
    <t>８</t>
  </si>
  <si>
    <t>その他</t>
    <rPh sb="2" eb="3">
      <t>タ</t>
    </rPh>
    <phoneticPr fontId="23"/>
  </si>
  <si>
    <t>３</t>
  </si>
  <si>
    <t>９</t>
  </si>
  <si>
    <t>１０</t>
  </si>
  <si>
    <t>１１</t>
  </si>
  <si>
    <t>１</t>
  </si>
  <si>
    <t>２</t>
  </si>
  <si>
    <t>かばん</t>
  </si>
  <si>
    <t>１２</t>
  </si>
  <si>
    <t>ガソリン</t>
  </si>
  <si>
    <t>ガス</t>
  </si>
  <si>
    <t>Ａ</t>
    <phoneticPr fontId="5"/>
  </si>
  <si>
    <t>事務機器
事務用品</t>
    <phoneticPr fontId="5"/>
  </si>
  <si>
    <t>学校教材
教育機器</t>
    <phoneticPr fontId="5"/>
  </si>
  <si>
    <t>Ｂ</t>
    <phoneticPr fontId="5"/>
  </si>
  <si>
    <t>電気製品
写真</t>
    <phoneticPr fontId="5"/>
  </si>
  <si>
    <t>Ｃ</t>
    <phoneticPr fontId="5"/>
  </si>
  <si>
    <t>Ｄ</t>
    <phoneticPr fontId="5"/>
  </si>
  <si>
    <t>家具
寝具</t>
    <phoneticPr fontId="5"/>
  </si>
  <si>
    <t>室内装飾
建具</t>
    <phoneticPr fontId="5"/>
  </si>
  <si>
    <t>Ｅ</t>
    <phoneticPr fontId="5"/>
  </si>
  <si>
    <t>日用品
雑貨</t>
    <phoneticPr fontId="5"/>
  </si>
  <si>
    <t>Ｆ</t>
    <phoneticPr fontId="5"/>
  </si>
  <si>
    <t>住宅設備機器</t>
    <phoneticPr fontId="5"/>
  </si>
  <si>
    <t>Ｇ</t>
    <phoneticPr fontId="5"/>
  </si>
  <si>
    <t>被服
繊維</t>
    <phoneticPr fontId="5"/>
  </si>
  <si>
    <t>Ｈ</t>
    <phoneticPr fontId="5"/>
  </si>
  <si>
    <t>薬品</t>
    <phoneticPr fontId="5"/>
  </si>
  <si>
    <t>Ｉ</t>
    <phoneticPr fontId="5"/>
  </si>
  <si>
    <t>医療
衛生
介護</t>
    <phoneticPr fontId="5"/>
  </si>
  <si>
    <t>Ｊ</t>
    <phoneticPr fontId="5"/>
  </si>
  <si>
    <t>Ｋ</t>
    <phoneticPr fontId="5"/>
  </si>
  <si>
    <t>Ｌ</t>
    <phoneticPr fontId="5"/>
  </si>
  <si>
    <t>印刷</t>
    <phoneticPr fontId="5"/>
  </si>
  <si>
    <t>図書
地図</t>
    <phoneticPr fontId="5"/>
  </si>
  <si>
    <t>Ｍ</t>
    <phoneticPr fontId="5"/>
  </si>
  <si>
    <t>標識
看板
旗</t>
    <phoneticPr fontId="5"/>
  </si>
  <si>
    <t>Ｎ</t>
    <phoneticPr fontId="5"/>
  </si>
  <si>
    <t>Ｏ</t>
    <phoneticPr fontId="5"/>
  </si>
  <si>
    <t>燃料
油脂</t>
    <phoneticPr fontId="5"/>
  </si>
  <si>
    <t>Ｐ</t>
    <phoneticPr fontId="5"/>
  </si>
  <si>
    <t>消防設備
防災用品</t>
    <phoneticPr fontId="5"/>
  </si>
  <si>
    <t>Ｑ</t>
    <phoneticPr fontId="5"/>
  </si>
  <si>
    <t>車両販売
車両用品
車両整備</t>
    <phoneticPr fontId="5"/>
  </si>
  <si>
    <t>Ｒ</t>
    <phoneticPr fontId="5"/>
  </si>
  <si>
    <t>企画用品
啓発用品</t>
    <phoneticPr fontId="5"/>
  </si>
  <si>
    <t>一般資材</t>
    <rPh sb="0" eb="2">
      <t>イッパン</t>
    </rPh>
    <rPh sb="2" eb="4">
      <t>シザイ</t>
    </rPh>
    <phoneticPr fontId="23"/>
  </si>
  <si>
    <t>水道用資材</t>
    <rPh sb="0" eb="3">
      <t>スイドウヨウ</t>
    </rPh>
    <rPh sb="3" eb="5">
      <t>シザイ</t>
    </rPh>
    <phoneticPr fontId="23"/>
  </si>
  <si>
    <t>百貨店等</t>
    <rPh sb="0" eb="3">
      <t>ヒャッカテン</t>
    </rPh>
    <rPh sb="3" eb="4">
      <t>ナド</t>
    </rPh>
    <phoneticPr fontId="23"/>
  </si>
  <si>
    <t>Ｓ</t>
  </si>
  <si>
    <t>Ｔ</t>
  </si>
  <si>
    <t>Ｕ</t>
  </si>
  <si>
    <t>Ｖ</t>
  </si>
  <si>
    <t>廃棄物処理</t>
    <rPh sb="0" eb="3">
      <t>ハイキブツ</t>
    </rPh>
    <rPh sb="3" eb="5">
      <t>ショリ</t>
    </rPh>
    <phoneticPr fontId="23"/>
  </si>
  <si>
    <t>ＡＡ</t>
  </si>
  <si>
    <t>ＢＢ</t>
  </si>
  <si>
    <t>ＣＣ</t>
  </si>
  <si>
    <t>ＤＤ</t>
  </si>
  <si>
    <t>ＥＥ</t>
  </si>
  <si>
    <t>建物等
清掃・警備</t>
    <rPh sb="0" eb="2">
      <t>タテモノ</t>
    </rPh>
    <rPh sb="2" eb="3">
      <t>トウ</t>
    </rPh>
    <rPh sb="4" eb="6">
      <t>セイソウ</t>
    </rPh>
    <rPh sb="7" eb="8">
      <t>イマシ</t>
    </rPh>
    <rPh sb="8" eb="9">
      <t>ビ</t>
    </rPh>
    <phoneticPr fontId="23"/>
  </si>
  <si>
    <t>設備・機器等
保守点検</t>
    <rPh sb="0" eb="2">
      <t>セツビ</t>
    </rPh>
    <rPh sb="3" eb="6">
      <t>キキナド</t>
    </rPh>
    <rPh sb="7" eb="8">
      <t>タモツ</t>
    </rPh>
    <phoneticPr fontId="23"/>
  </si>
  <si>
    <t>浄化槽
清掃・点検</t>
    <rPh sb="0" eb="1">
      <t>キヨシ</t>
    </rPh>
    <rPh sb="1" eb="2">
      <t>カ</t>
    </rPh>
    <rPh sb="2" eb="3">
      <t>ソウ</t>
    </rPh>
    <rPh sb="4" eb="6">
      <t>セイソウ</t>
    </rPh>
    <rPh sb="7" eb="9">
      <t>テンケン</t>
    </rPh>
    <phoneticPr fontId="23"/>
  </si>
  <si>
    <t>映画制作
広告等</t>
    <rPh sb="0" eb="2">
      <t>エイガ</t>
    </rPh>
    <rPh sb="2" eb="4">
      <t>セイサク</t>
    </rPh>
    <rPh sb="5" eb="6">
      <t>ヒロ</t>
    </rPh>
    <rPh sb="6" eb="7">
      <t>コク</t>
    </rPh>
    <rPh sb="7" eb="8">
      <t>トウ</t>
    </rPh>
    <phoneticPr fontId="23"/>
  </si>
  <si>
    <t>医療業務等</t>
    <rPh sb="0" eb="2">
      <t>イリョウ</t>
    </rPh>
    <rPh sb="2" eb="4">
      <t>ギョウム</t>
    </rPh>
    <rPh sb="4" eb="5">
      <t>トウ</t>
    </rPh>
    <phoneticPr fontId="23"/>
  </si>
  <si>
    <t>情報処理</t>
    <rPh sb="0" eb="2">
      <t>ジョウホウ</t>
    </rPh>
    <rPh sb="2" eb="4">
      <t>ショリ</t>
    </rPh>
    <phoneticPr fontId="23"/>
  </si>
  <si>
    <t>各種代行</t>
    <rPh sb="0" eb="2">
      <t>カクシュ</t>
    </rPh>
    <rPh sb="2" eb="4">
      <t>ダイコウ</t>
    </rPh>
    <phoneticPr fontId="23"/>
  </si>
  <si>
    <t>ＦＦ</t>
  </si>
  <si>
    <t>ＧＧ</t>
  </si>
  <si>
    <t>ＨＨ</t>
  </si>
  <si>
    <t>ＩＩ</t>
  </si>
  <si>
    <t>調査
研究
計画策定</t>
    <rPh sb="0" eb="1">
      <t>チョウ</t>
    </rPh>
    <rPh sb="1" eb="2">
      <t>ジャ</t>
    </rPh>
    <rPh sb="3" eb="4">
      <t>ケン</t>
    </rPh>
    <rPh sb="4" eb="5">
      <t>キワム</t>
    </rPh>
    <rPh sb="6" eb="8">
      <t>ケイカク</t>
    </rPh>
    <rPh sb="8" eb="10">
      <t>サクテイ</t>
    </rPh>
    <phoneticPr fontId="23"/>
  </si>
  <si>
    <t>賃貸
リース</t>
    <rPh sb="0" eb="1">
      <t>チン</t>
    </rPh>
    <rPh sb="1" eb="2">
      <t>カシ</t>
    </rPh>
    <phoneticPr fontId="23"/>
  </si>
  <si>
    <t>ＪＪ</t>
    <phoneticPr fontId="5"/>
  </si>
  <si>
    <t>物品</t>
    <rPh sb="0" eb="2">
      <t>ブッピン</t>
    </rPh>
    <phoneticPr fontId="5"/>
  </si>
  <si>
    <t>役務提供等</t>
    <rPh sb="0" eb="5">
      <t>エキムテイキョウトウ</t>
    </rPh>
    <phoneticPr fontId="5"/>
  </si>
  <si>
    <t>希望順位</t>
    <rPh sb="0" eb="2">
      <t>キボウ</t>
    </rPh>
    <rPh sb="2" eb="4">
      <t>ジュンイ</t>
    </rPh>
    <phoneticPr fontId="5"/>
  </si>
  <si>
    <t>業種区分</t>
    <phoneticPr fontId="5"/>
  </si>
  <si>
    <t>希望する業種等</t>
    <rPh sb="0" eb="2">
      <t>キボウ</t>
    </rPh>
    <rPh sb="4" eb="6">
      <t>ギョウシュ</t>
    </rPh>
    <rPh sb="6" eb="7">
      <t>トウ</t>
    </rPh>
    <phoneticPr fontId="6"/>
  </si>
  <si>
    <t>商号又は名称</t>
    <rPh sb="0" eb="2">
      <t>ショウゴウ</t>
    </rPh>
    <rPh sb="2" eb="3">
      <t>マタ</t>
    </rPh>
    <rPh sb="4" eb="6">
      <t>メイショウ</t>
    </rPh>
    <phoneticPr fontId="5"/>
  </si>
  <si>
    <t>住所</t>
    <rPh sb="0" eb="2">
      <t>ジュウショ</t>
    </rPh>
    <phoneticPr fontId="5"/>
  </si>
  <si>
    <t>役職</t>
    <rPh sb="0" eb="2">
      <t>ヤクショク</t>
    </rPh>
    <phoneticPr fontId="5"/>
  </si>
  <si>
    <t>氏名</t>
    <rPh sb="0" eb="2">
      <t>シメイ</t>
    </rPh>
    <phoneticPr fontId="5"/>
  </si>
  <si>
    <t>取扱
品目</t>
    <rPh sb="0" eb="2">
      <t>トリアツカイ</t>
    </rPh>
    <rPh sb="3" eb="5">
      <t>ヒンモク</t>
    </rPh>
    <phoneticPr fontId="5"/>
  </si>
  <si>
    <t>理化学機器
機械
工具</t>
    <phoneticPr fontId="5"/>
  </si>
  <si>
    <t>登録を希望する場合、希望順位、取扱品目欄を入力してください。
希望順位欄は、第１希望には「①」、第２希望には「②」、第３希望には「③」、第４希望には「④」をリストから選択してください。(最大４業種まで)
希望順位を選択した業種ごとに希望する営業品目の取扱品目欄にリストから「○」を選択してください。(複数選択可)
営業品目のその他を希望する場合は、補足説明/具体的な内容欄を入力してください。</t>
    <rPh sb="15" eb="19">
      <t>トリアツカイヒンモク</t>
    </rPh>
    <rPh sb="96" eb="98">
      <t>ギョウシュ</t>
    </rPh>
    <rPh sb="102" eb="106">
      <t>キボウジュンイ</t>
    </rPh>
    <rPh sb="107" eb="109">
      <t>センタク</t>
    </rPh>
    <rPh sb="111" eb="113">
      <t>ギョウシュ</t>
    </rPh>
    <rPh sb="116" eb="118">
      <t>キボウ</t>
    </rPh>
    <rPh sb="120" eb="124">
      <t>エイギョウヒンモク</t>
    </rPh>
    <rPh sb="150" eb="154">
      <t>フクスウセンタク</t>
    </rPh>
    <rPh sb="154" eb="155">
      <t>カ</t>
    </rPh>
    <rPh sb="157" eb="161">
      <t>エイギョウヒンモク</t>
    </rPh>
    <rPh sb="164" eb="165">
      <t>タ</t>
    </rPh>
    <rPh sb="166" eb="168">
      <t>キボウ</t>
    </rPh>
    <rPh sb="170" eb="172">
      <t>バアイ</t>
    </rPh>
    <rPh sb="174" eb="178">
      <t>ホソクセツメイ</t>
    </rPh>
    <rPh sb="185" eb="186">
      <t>ラン</t>
    </rPh>
    <rPh sb="187" eb="189">
      <t>ニュウリョク</t>
    </rPh>
    <phoneticPr fontId="5"/>
  </si>
  <si>
    <t>関連する会社</t>
    <rPh sb="0" eb="2">
      <t>カンレン</t>
    </rPh>
    <rPh sb="4" eb="6">
      <t>カイシャ</t>
    </rPh>
    <phoneticPr fontId="5"/>
  </si>
  <si>
    <t>役員等の兼任の状況</t>
    <rPh sb="0" eb="2">
      <t>ヤクイン</t>
    </rPh>
    <rPh sb="2" eb="3">
      <t>トウ</t>
    </rPh>
    <rPh sb="4" eb="6">
      <t>ケンニン</t>
    </rPh>
    <rPh sb="7" eb="9">
      <t>ジョウキョウ</t>
    </rPh>
    <phoneticPr fontId="5"/>
  </si>
  <si>
    <t>申請者の役員のうち、他の会社の役員を兼任している場合は入力してください。</t>
    <phoneticPr fontId="5"/>
  </si>
  <si>
    <t>電話番号</t>
    <rPh sb="0" eb="4">
      <t>デンワバンゴウ</t>
    </rPh>
    <phoneticPr fontId="5"/>
  </si>
  <si>
    <r>
      <t>関連内容</t>
    </r>
    <r>
      <rPr>
        <sz val="11"/>
        <color rgb="FFFF0000"/>
        <rFont val="ＭＳ ゴシック"/>
        <family val="3"/>
        <charset val="128"/>
      </rPr>
      <t>*1</t>
    </r>
    <rPh sb="0" eb="2">
      <t>カンレン</t>
    </rPh>
    <rPh sb="2" eb="4">
      <t>ナイヨウ</t>
    </rPh>
    <phoneticPr fontId="5"/>
  </si>
  <si>
    <t>商号又は名称</t>
    <phoneticPr fontId="5"/>
  </si>
  <si>
    <t>電話番号</t>
    <phoneticPr fontId="5"/>
  </si>
  <si>
    <t>兼任先</t>
    <phoneticPr fontId="5"/>
  </si>
  <si>
    <t>役職</t>
    <phoneticPr fontId="5"/>
  </si>
  <si>
    <t>*1：親会社とは、会社法第２条第４号の規定によるものです。また子会社とは、会社法第２条第３号の２の規定によるものです。</t>
    <phoneticPr fontId="5"/>
  </si>
  <si>
    <t>事務機器</t>
  </si>
  <si>
    <t>事務用品</t>
  </si>
  <si>
    <t>ダンボール製品・梱包材料</t>
  </si>
  <si>
    <t>ＯＡ機器ハード</t>
  </si>
  <si>
    <t>ＯＡ機器ソフト</t>
  </si>
  <si>
    <t>ＯＡ機器消耗品</t>
  </si>
  <si>
    <t>映写機等</t>
  </si>
  <si>
    <t>その他</t>
  </si>
  <si>
    <t>学校教材</t>
  </si>
  <si>
    <t>保育教材</t>
  </si>
  <si>
    <t>実験機器・用品</t>
  </si>
  <si>
    <t>黒板・ホワイトボード</t>
  </si>
  <si>
    <t>体育機器・用具</t>
  </si>
  <si>
    <t>遊具</t>
  </si>
  <si>
    <t>テント</t>
  </si>
  <si>
    <t>楽器</t>
  </si>
  <si>
    <t>音楽ＣＤ等</t>
  </si>
  <si>
    <t>映像作品・ビデオ等</t>
  </si>
  <si>
    <t>一般家庭用電化製品</t>
  </si>
  <si>
    <t>空調機器</t>
  </si>
  <si>
    <t>通信機器</t>
  </si>
  <si>
    <t>音響機器</t>
  </si>
  <si>
    <t>マイクロフィルム</t>
  </si>
  <si>
    <t>カメラ・写真機材</t>
  </si>
  <si>
    <t>防犯カメラ</t>
  </si>
  <si>
    <t>照明機器</t>
  </si>
  <si>
    <t>事務机・オフィス家具</t>
  </si>
  <si>
    <t>学校家具</t>
  </si>
  <si>
    <t>園児用家具</t>
  </si>
  <si>
    <t>一般家具・応接家具</t>
  </si>
  <si>
    <t>寝具類</t>
  </si>
  <si>
    <t>カーペット</t>
  </si>
  <si>
    <t>壁紙</t>
  </si>
  <si>
    <t>床材</t>
  </si>
  <si>
    <t>畳</t>
  </si>
  <si>
    <t>カーテン・ブラインド・暗幕</t>
  </si>
  <si>
    <t>舞台幕</t>
  </si>
  <si>
    <t>シート</t>
  </si>
  <si>
    <t>ガラス</t>
  </si>
  <si>
    <t>タイル</t>
  </si>
  <si>
    <t>建具</t>
  </si>
  <si>
    <t>ゴミ袋</t>
  </si>
  <si>
    <t>飲料・食料品</t>
  </si>
  <si>
    <t>清掃用具</t>
  </si>
  <si>
    <t>衛生用品</t>
  </si>
  <si>
    <t>家庭用金物類</t>
  </si>
  <si>
    <t>食器類</t>
  </si>
  <si>
    <t>紙製品</t>
  </si>
  <si>
    <t>冠婚葬祭雑貨</t>
  </si>
  <si>
    <t>時計</t>
  </si>
  <si>
    <t>記念品</t>
  </si>
  <si>
    <t>厨房設備・機器</t>
  </si>
  <si>
    <t>ガス器具</t>
  </si>
  <si>
    <t>石油器具</t>
  </si>
  <si>
    <t>浴槽・便器</t>
  </si>
  <si>
    <t>電器機器</t>
  </si>
  <si>
    <t>被服</t>
  </si>
  <si>
    <t>作業靴・安全靴・長靴</t>
  </si>
  <si>
    <t>ゴム手袋・ゴム長靴</t>
  </si>
  <si>
    <t>防寒服</t>
  </si>
  <si>
    <t>スポーツウェア</t>
  </si>
  <si>
    <t>履物</t>
  </si>
  <si>
    <t>繊維製品</t>
  </si>
  <si>
    <t>皮革製品</t>
  </si>
  <si>
    <t>医療用薬品</t>
  </si>
  <si>
    <t>ワクチン</t>
  </si>
  <si>
    <t>防疫薬品</t>
  </si>
  <si>
    <t>工業薬品</t>
  </si>
  <si>
    <t>試薬</t>
  </si>
  <si>
    <t>殺虫剤・殺鼠剤</t>
  </si>
  <si>
    <t>農薬・除草剤</t>
  </si>
  <si>
    <t>医療機器</t>
  </si>
  <si>
    <t>医療用具</t>
  </si>
  <si>
    <t>衛生材料</t>
  </si>
  <si>
    <t>衛生用具・衛生用品</t>
  </si>
  <si>
    <t>機能訓練機器</t>
  </si>
  <si>
    <t>機能訓練用具</t>
  </si>
  <si>
    <t>医療・介護用ベット</t>
  </si>
  <si>
    <t>介護・福祉用品</t>
  </si>
  <si>
    <t>車いす</t>
  </si>
  <si>
    <t>理化学機器</t>
  </si>
  <si>
    <t>測定・計量機</t>
  </si>
  <si>
    <t>建設機械・小型機械</t>
  </si>
  <si>
    <t>建設用具</t>
  </si>
  <si>
    <t>農業用機械</t>
  </si>
  <si>
    <t>農業用器具</t>
  </si>
  <si>
    <t>草刈機</t>
  </si>
  <si>
    <t>機械部品</t>
  </si>
  <si>
    <t>工具類</t>
  </si>
  <si>
    <t>工業用ゴム製品</t>
  </si>
  <si>
    <t>消耗材料</t>
  </si>
  <si>
    <t>一般印刷</t>
  </si>
  <si>
    <t>活版・平版</t>
  </si>
  <si>
    <t>オフセット印刷</t>
  </si>
  <si>
    <t>フォーム印刷</t>
  </si>
  <si>
    <t>連続帳票印刷</t>
  </si>
  <si>
    <t>製本</t>
  </si>
  <si>
    <t>書籍・雑誌</t>
  </si>
  <si>
    <t>地図</t>
  </si>
  <si>
    <t>教科書</t>
  </si>
  <si>
    <t>教材用図書</t>
  </si>
  <si>
    <t>楽譜</t>
  </si>
  <si>
    <t>道路標識</t>
  </si>
  <si>
    <t>カーブミラー</t>
  </si>
  <si>
    <t>保安灯</t>
  </si>
  <si>
    <t>看板</t>
  </si>
  <si>
    <t>旗・幕</t>
  </si>
  <si>
    <t>表示板</t>
  </si>
  <si>
    <t>住居表示板</t>
  </si>
  <si>
    <t>ネームプレート・バッチ</t>
  </si>
  <si>
    <t>軽油</t>
  </si>
  <si>
    <t>灯油</t>
  </si>
  <si>
    <t>重油</t>
  </si>
  <si>
    <t>オイル・油脂</t>
  </si>
  <si>
    <t>電力供給</t>
  </si>
  <si>
    <t>消火器</t>
  </si>
  <si>
    <t>防災（消防）設備機器</t>
  </si>
  <si>
    <t>保安・防災用品</t>
  </si>
  <si>
    <t>避難・救助器具</t>
  </si>
  <si>
    <t>保護服</t>
  </si>
  <si>
    <t>消防団員用活動服</t>
  </si>
  <si>
    <t>災害用備蓄品</t>
  </si>
  <si>
    <t>防災用ポンプ</t>
  </si>
  <si>
    <t>災害用組立トイレ</t>
  </si>
  <si>
    <t>自動車</t>
  </si>
  <si>
    <t>電気自動車</t>
  </si>
  <si>
    <t>マイクロバス</t>
  </si>
  <si>
    <t>二輪車</t>
  </si>
  <si>
    <t>消防用特殊車両</t>
  </si>
  <si>
    <t>救急車</t>
  </si>
  <si>
    <t>特殊車両</t>
  </si>
  <si>
    <t>車検整備</t>
  </si>
  <si>
    <t>車両部品・用品</t>
  </si>
  <si>
    <t>タイヤ</t>
  </si>
  <si>
    <t>選挙用品</t>
  </si>
  <si>
    <t>啓発用品</t>
  </si>
  <si>
    <t>啓発用ビデオ</t>
  </si>
  <si>
    <t>木材・骨材</t>
  </si>
  <si>
    <t>鋼材・鉄製品類</t>
  </si>
  <si>
    <t>セメント・アスファルト類</t>
  </si>
  <si>
    <t>コンクリート類</t>
  </si>
  <si>
    <t>土石類</t>
  </si>
  <si>
    <t>土のう袋</t>
  </si>
  <si>
    <t>鋳物</t>
  </si>
  <si>
    <t>塗料</t>
  </si>
  <si>
    <t>造園資材・生花・苗木</t>
  </si>
  <si>
    <t>小動物・飼料</t>
  </si>
  <si>
    <t>鋳鉄管</t>
  </si>
  <si>
    <t>異形管</t>
  </si>
  <si>
    <t>鋼管・陶管</t>
  </si>
  <si>
    <t>ビニール管</t>
  </si>
  <si>
    <t>ヒューム管</t>
  </si>
  <si>
    <t>バルブ・小口バルブ</t>
  </si>
  <si>
    <t>水道メーター</t>
  </si>
  <si>
    <t>鉄蓋類</t>
  </si>
  <si>
    <t>公共桝</t>
  </si>
  <si>
    <t>ボックスカルバート</t>
  </si>
  <si>
    <t>百貨店</t>
  </si>
  <si>
    <t>スーパー</t>
  </si>
  <si>
    <t>ホームセンター</t>
  </si>
  <si>
    <t>印刷機、コピー機等</t>
  </si>
  <si>
    <t>文房具・用紙等</t>
  </si>
  <si>
    <t>文書整理箱等</t>
  </si>
  <si>
    <t>パソコン等企業用情報機器類</t>
  </si>
  <si>
    <t>パッケージソフト等、制作は役務</t>
  </si>
  <si>
    <t>サプライ等</t>
  </si>
  <si>
    <t>プロジェクター・スクリーン等</t>
  </si>
  <si>
    <t>理科の実験用等</t>
  </si>
  <si>
    <t>※パソコン等は「Ａ」-「４」</t>
  </si>
  <si>
    <t>無線機等　　　</t>
  </si>
  <si>
    <t>ロッカー、スチール製家具等</t>
  </si>
  <si>
    <t>石鹸・洗剤等</t>
  </si>
  <si>
    <t>トイレットペーパー・ティッシュ等</t>
  </si>
  <si>
    <t>線香等</t>
  </si>
  <si>
    <t>大型保冷庫・食缶等</t>
  </si>
  <si>
    <t>タオル等</t>
  </si>
  <si>
    <t>散布は役務</t>
  </si>
  <si>
    <t>販売に関しては許可が必要なもの</t>
  </si>
  <si>
    <t>消毒液、ナプキン等</t>
  </si>
  <si>
    <t>封筒・様式・ポスター等</t>
  </si>
  <si>
    <t>選挙用看板の設置、撤去は役務</t>
  </si>
  <si>
    <t>横断幕等</t>
  </si>
  <si>
    <t>※車両用オイルは「Ｑ」-「９」</t>
  </si>
  <si>
    <t>ヘルメット等</t>
  </si>
  <si>
    <t>ハイブリットカーを含む</t>
  </si>
  <si>
    <t>自転車を含む</t>
  </si>
  <si>
    <t>他区分に属さないもの</t>
  </si>
  <si>
    <t>※車検整備に必要な部品等を含む。</t>
  </si>
  <si>
    <t>オイル交換等　　　※タイヤは「Ｑ」-「１０」</t>
  </si>
  <si>
    <t>タイヤ交換・パンク修理等</t>
  </si>
  <si>
    <t>配布用ポケットティッシュ等　　※旗などは「Ｎ」-「５」</t>
  </si>
  <si>
    <t>制作は役務</t>
  </si>
  <si>
    <t>砂利・土・石材・レンガ等</t>
  </si>
  <si>
    <t>建物清掃</t>
  </si>
  <si>
    <t>建築物総合管理</t>
  </si>
  <si>
    <t>貯水槽清掃・点検</t>
  </si>
  <si>
    <t>有人警備</t>
  </si>
  <si>
    <t>機械警備</t>
  </si>
  <si>
    <t>屋外清掃</t>
  </si>
  <si>
    <t>電気設備</t>
  </si>
  <si>
    <t>空調設備</t>
  </si>
  <si>
    <t>エレベーター設備</t>
  </si>
  <si>
    <t>自家用電気工作物保安管理</t>
  </si>
  <si>
    <t>街灯・屋外灯設備</t>
  </si>
  <si>
    <t>ポンプ設備</t>
  </si>
  <si>
    <t>自動ドア・電動シャッター</t>
  </si>
  <si>
    <t>電話交換機</t>
  </si>
  <si>
    <t>無線設備</t>
  </si>
  <si>
    <t>消防・防災設備、防火対象物</t>
  </si>
  <si>
    <t>屋外タンク</t>
  </si>
  <si>
    <t>浄化槽清掃</t>
  </si>
  <si>
    <t>浄化槽点検</t>
  </si>
  <si>
    <t>浄化槽汲取り</t>
  </si>
  <si>
    <t>汚水桝清掃</t>
  </si>
  <si>
    <t>汚水処理施設保守点検</t>
  </si>
  <si>
    <t>一般廃棄物処理（収集・運搬）</t>
  </si>
  <si>
    <t>一般廃棄物処理（処分）</t>
  </si>
  <si>
    <t>産業廃棄物処理（収集・運搬）</t>
  </si>
  <si>
    <t>産業廃棄物処理（処分）</t>
  </si>
  <si>
    <t>特別管理産業廃棄物(収集・運搬)</t>
  </si>
  <si>
    <t>特別管理産業廃棄物（処分）</t>
  </si>
  <si>
    <t>ゴミ焼却場運転管理</t>
  </si>
  <si>
    <t>映画・ビデオ・テレビ番組</t>
  </si>
  <si>
    <t>広告企画代行</t>
  </si>
  <si>
    <t>町広報誌・雑誌広告代行</t>
  </si>
  <si>
    <t>ホームページ作成</t>
  </si>
  <si>
    <t>啓発飛行</t>
  </si>
  <si>
    <t>イベント企画・提案</t>
  </si>
  <si>
    <t>会場設営</t>
  </si>
  <si>
    <t>音響・舞台照明・操作等</t>
  </si>
  <si>
    <t>旅行</t>
  </si>
  <si>
    <t>医事</t>
  </si>
  <si>
    <t>レセプト点検</t>
  </si>
  <si>
    <t>健康診断</t>
  </si>
  <si>
    <t>臨床検査</t>
  </si>
  <si>
    <t>管渠内テレビカメラ調査</t>
  </si>
  <si>
    <t>一般アンケート調査</t>
  </si>
  <si>
    <t>経済・環境</t>
  </si>
  <si>
    <t>介護・福祉等</t>
  </si>
  <si>
    <t>保健指導</t>
  </si>
  <si>
    <t>医療・教育・防災等</t>
  </si>
  <si>
    <t>ＰＦＩ等</t>
  </si>
  <si>
    <t>経済改善・経営コンサルタント</t>
  </si>
  <si>
    <t>漏水調査</t>
  </si>
  <si>
    <t>システム開発・保守・運用</t>
  </si>
  <si>
    <t>データ入力・集計</t>
  </si>
  <si>
    <t>電算機オペレーション</t>
  </si>
  <si>
    <t>仮設建物</t>
  </si>
  <si>
    <t>自動車リース・レンタル</t>
  </si>
  <si>
    <t>複写機パフォーマンスチャージ</t>
  </si>
  <si>
    <t>ＯＡ機器</t>
  </si>
  <si>
    <t>学校教材・機器等</t>
  </si>
  <si>
    <t>家具・寝具</t>
  </si>
  <si>
    <t>福祉用品・機器等</t>
  </si>
  <si>
    <t>建設機械・測量器等</t>
  </si>
  <si>
    <t>害虫駆除等</t>
  </si>
  <si>
    <t>封入・封緘</t>
  </si>
  <si>
    <t>配送・配付</t>
  </si>
  <si>
    <t>テープ反訳・会議録作成</t>
  </si>
  <si>
    <t>人材派遣</t>
  </si>
  <si>
    <t>運搬請負</t>
  </si>
  <si>
    <t>学校給食</t>
  </si>
  <si>
    <t>選挙用ポスター掲示板設置・撤去</t>
  </si>
  <si>
    <t>写真・製図</t>
  </si>
  <si>
    <t>バス運行</t>
  </si>
  <si>
    <t>庁舎・事務所等</t>
  </si>
  <si>
    <t>空気環境測定等</t>
  </si>
  <si>
    <t>除草・草刈等</t>
  </si>
  <si>
    <t>小荷物専用昇降機を含む</t>
  </si>
  <si>
    <t>マンホールポンプ等</t>
  </si>
  <si>
    <t>広告募集等の代行</t>
  </si>
  <si>
    <t>イベントの総合企画・運営等</t>
  </si>
  <si>
    <t>防災訓練等</t>
  </si>
  <si>
    <t>病院受付・レセプト作成等</t>
  </si>
  <si>
    <t>国保レセプト点検</t>
  </si>
  <si>
    <t>アンケート調査・集計等</t>
  </si>
  <si>
    <t>基本計画・実施計画作成</t>
  </si>
  <si>
    <t>国保ヘルスアップ・特保指導等</t>
  </si>
  <si>
    <t>漏水調査はコンサルタントで登録すること</t>
  </si>
  <si>
    <t>仮設トイレ等</t>
  </si>
  <si>
    <t>パソコン等情報機器類</t>
  </si>
  <si>
    <t>楽器を含む</t>
  </si>
  <si>
    <t>許可が必要なもの</t>
  </si>
  <si>
    <t>各戸配付等</t>
  </si>
  <si>
    <t>H.関連する会社</t>
    <rPh sb="2" eb="4">
      <t>カンレン</t>
    </rPh>
    <rPh sb="6" eb="8">
      <t>カイシャ</t>
    </rPh>
    <phoneticPr fontId="5"/>
  </si>
  <si>
    <t>G.営業実績</t>
    <rPh sb="2" eb="4">
      <t>エイギョウ</t>
    </rPh>
    <rPh sb="4" eb="6">
      <t>ジッセキ</t>
    </rPh>
    <phoneticPr fontId="5"/>
  </si>
  <si>
    <t>官民の別</t>
    <phoneticPr fontId="5"/>
  </si>
  <si>
    <t>契約先名</t>
    <rPh sb="0" eb="3">
      <t>ケイヤクサキ</t>
    </rPh>
    <rPh sb="3" eb="4">
      <t>メイ</t>
    </rPh>
    <phoneticPr fontId="5"/>
  </si>
  <si>
    <t>契約金額（千円）</t>
    <rPh sb="5" eb="7">
      <t>センエン</t>
    </rPh>
    <phoneticPr fontId="5"/>
  </si>
  <si>
    <t>年度</t>
    <rPh sb="0" eb="2">
      <t>ネンド</t>
    </rPh>
    <phoneticPr fontId="5"/>
  </si>
  <si>
    <t>官公庁</t>
    <rPh sb="0" eb="3">
      <t>カンコウチョウ</t>
    </rPh>
    <phoneticPr fontId="5"/>
  </si>
  <si>
    <t>民間</t>
    <rPh sb="0" eb="2">
      <t>ミンカン</t>
    </rPh>
    <phoneticPr fontId="5"/>
  </si>
  <si>
    <t>前々年度</t>
    <rPh sb="0" eb="4">
      <t>マエオナジネンド</t>
    </rPh>
    <phoneticPr fontId="5"/>
  </si>
  <si>
    <t>前年度</t>
    <rPh sb="0" eb="3">
      <t>ゼンネンド</t>
    </rPh>
    <phoneticPr fontId="5"/>
  </si>
  <si>
    <t>F.業種情報-(3)希望する業種等で選択した営業品目についての実績を入力してください。</t>
    <rPh sb="34" eb="36">
      <t>ニュウリョク</t>
    </rPh>
    <phoneticPr fontId="5"/>
  </si>
  <si>
    <t>27_岬町</t>
  </si>
  <si>
    <t>自治体からの種々の連絡に対応できる方の情報を入力してください。</t>
    <rPh sb="0" eb="3">
      <t>ジチタイ</t>
    </rPh>
    <rPh sb="6" eb="8">
      <t>シュシュ</t>
    </rPh>
    <rPh sb="9" eb="11">
      <t>レンラク</t>
    </rPh>
    <rPh sb="12" eb="14">
      <t>タイオウ</t>
    </rPh>
    <phoneticPr fontId="5"/>
  </si>
  <si>
    <t>岬町に入札参加資格申請を提出又は提出を予定している関連会社があれば、入力してください。
関連内容欄はリストから選択してください。</t>
    <rPh sb="0" eb="2">
      <t>ミサキチョウ</t>
    </rPh>
    <rPh sb="3" eb="5">
      <t>ニュウサツ</t>
    </rPh>
    <rPh sb="5" eb="7">
      <t>サンカ</t>
    </rPh>
    <rPh sb="7" eb="9">
      <t>シカク</t>
    </rPh>
    <rPh sb="9" eb="11">
      <t>シンセイ</t>
    </rPh>
    <rPh sb="12" eb="14">
      <t>テイシュツ</t>
    </rPh>
    <rPh sb="14" eb="15">
      <t>マタ</t>
    </rPh>
    <rPh sb="16" eb="18">
      <t>テイシュツ</t>
    </rPh>
    <rPh sb="19" eb="21">
      <t>ヨテイ</t>
    </rPh>
    <rPh sb="25" eb="27">
      <t>カンレン</t>
    </rPh>
    <rPh sb="27" eb="29">
      <t>ガイシャ</t>
    </rPh>
    <rPh sb="34" eb="36">
      <t>ニュウリョク</t>
    </rPh>
    <rPh sb="44" eb="46">
      <t>カンレン</t>
    </rPh>
    <rPh sb="46" eb="48">
      <t>ナイヨウ</t>
    </rPh>
    <rPh sb="48" eb="49">
      <t>ラン</t>
    </rPh>
    <rPh sb="55" eb="57">
      <t>センタク</t>
    </rPh>
    <phoneticPr fontId="5"/>
  </si>
  <si>
    <t>物品・役務提供等に係る入札に参加する資格の審査を申請します。</t>
    <rPh sb="0" eb="2">
      <t>ブッピン</t>
    </rPh>
    <rPh sb="3" eb="5">
      <t>エキム</t>
    </rPh>
    <rPh sb="5" eb="7">
      <t>テイキョウ</t>
    </rPh>
    <rPh sb="7" eb="8">
      <t>トウ</t>
    </rPh>
    <phoneticPr fontId="5"/>
  </si>
  <si>
    <t>例)2025/4/1、R7/4/1</t>
    <phoneticPr fontId="5"/>
  </si>
  <si>
    <t>例)2025/4/1</t>
    <phoneticPr fontId="5"/>
  </si>
  <si>
    <t>流動比率(a/b×100)</t>
    <phoneticPr fontId="5"/>
  </si>
  <si>
    <t>Ver.7.8.1</t>
    <phoneticPr fontId="5"/>
  </si>
  <si>
    <t>7.8.1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</si>
</sst>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b/>
      <sz val="15"/>
      <color theme="3"/>
      <name val="ＭＳ Ｐゴシック"/>
      <family val="2"/>
      <charset val="128"/>
      <scheme val="minor"/>
    </font>
    <font>
      <sz val="10"/>
      <color theme="1"/>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rgb="FFD9D9D9"/>
        <bgColor indexed="64"/>
      </patternFill>
    </fill>
  </fills>
  <borders count="68">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style="thin">
        <color indexed="64"/>
      </left>
      <right style="hair">
        <color auto="1"/>
      </right>
      <top style="hair">
        <color auto="1"/>
      </top>
      <bottom style="hair">
        <color auto="1"/>
      </bottom>
      <diagonal/>
    </border>
    <border>
      <left/>
      <right style="hair">
        <color auto="1"/>
      </right>
      <top/>
      <bottom style="hair">
        <color auto="1"/>
      </bottom>
      <diagonal/>
    </border>
    <border>
      <left/>
      <right style="hair">
        <color auto="1"/>
      </right>
      <top style="thin">
        <color indexed="64"/>
      </top>
      <bottom style="hair">
        <color auto="1"/>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auto="1"/>
      </bottom>
      <diagonal/>
    </border>
    <border>
      <left style="hair">
        <color indexed="64"/>
      </left>
      <right style="thin">
        <color indexed="64"/>
      </right>
      <top style="thin">
        <color indexed="64"/>
      </top>
      <bottom style="thin">
        <color auto="1"/>
      </bottom>
      <diagonal/>
    </border>
    <border>
      <left style="hair">
        <color indexed="64"/>
      </left>
      <right/>
      <top style="thin">
        <color auto="1"/>
      </top>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auto="1"/>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493">
    <xf numFmtId="0" fontId="0" fillId="0" borderId="0" xfId="0">
      <alignment vertical="center"/>
    </xf>
    <xf numFmtId="49" fontId="19" fillId="2" borderId="0" xfId="0" applyNumberFormat="1" applyFont="1" applyFill="1" applyAlignment="1" applyProtection="1">
      <alignment horizontal="left" vertical="center"/>
      <protection locked="0"/>
    </xf>
    <xf numFmtId="14" fontId="19" fillId="2" borderId="7" xfId="0" applyNumberFormat="1" applyFont="1" applyFill="1" applyBorder="1" applyAlignment="1" applyProtection="1">
      <alignment horizontal="left" vertical="center"/>
      <protection locked="0"/>
    </xf>
    <xf numFmtId="14" fontId="19" fillId="2" borderId="45" xfId="0" applyNumberFormat="1" applyFont="1" applyFill="1" applyBorder="1" applyAlignment="1" applyProtection="1">
      <alignment horizontal="left" vertical="center"/>
      <protection locked="0"/>
    </xf>
    <xf numFmtId="49" fontId="19" fillId="2" borderId="5" xfId="0" applyNumberFormat="1" applyFont="1" applyFill="1" applyBorder="1" applyAlignment="1" applyProtection="1">
      <alignment horizontal="left" vertical="center"/>
      <protection locked="0"/>
    </xf>
    <xf numFmtId="49" fontId="19" fillId="2" borderId="8" xfId="0" applyNumberFormat="1" applyFont="1" applyFill="1" applyBorder="1" applyAlignment="1" applyProtection="1">
      <alignment horizontal="left" vertical="center"/>
      <protection locked="0"/>
    </xf>
    <xf numFmtId="49" fontId="19" fillId="2" borderId="3" xfId="0" applyNumberFormat="1" applyFont="1" applyFill="1" applyBorder="1" applyAlignment="1" applyProtection="1">
      <alignment horizontal="left" vertical="center"/>
      <protection locked="0"/>
    </xf>
    <xf numFmtId="49" fontId="19" fillId="2" borderId="30" xfId="2" applyNumberFormat="1" applyFont="1" applyFill="1" applyBorder="1" applyAlignment="1" applyProtection="1">
      <alignment horizontal="center" vertical="center"/>
      <protection locked="0"/>
    </xf>
    <xf numFmtId="49" fontId="19" fillId="2" borderId="40" xfId="2" applyNumberFormat="1" applyFont="1" applyFill="1" applyBorder="1" applyAlignment="1" applyProtection="1">
      <alignment horizontal="center" vertical="center"/>
      <protection locked="0"/>
    </xf>
    <xf numFmtId="49" fontId="19" fillId="2" borderId="38" xfId="2" applyNumberFormat="1" applyFont="1" applyFill="1" applyBorder="1" applyAlignment="1" applyProtection="1">
      <alignment horizontal="center" vertical="center"/>
      <protection locked="0"/>
    </xf>
    <xf numFmtId="49" fontId="19" fillId="2" borderId="9" xfId="2" applyNumberFormat="1" applyFont="1" applyFill="1" applyBorder="1" applyAlignment="1" applyProtection="1">
      <alignment horizontal="center" vertical="center"/>
      <protection locked="0"/>
    </xf>
    <xf numFmtId="49" fontId="19" fillId="2" borderId="37" xfId="2" applyNumberFormat="1" applyFont="1" applyFill="1" applyBorder="1" applyAlignment="1" applyProtection="1">
      <alignment horizontal="center" vertical="center"/>
      <protection locked="0"/>
    </xf>
    <xf numFmtId="49" fontId="19" fillId="2" borderId="47" xfId="2" applyNumberFormat="1" applyFont="1" applyFill="1" applyBorder="1" applyAlignment="1" applyProtection="1">
      <alignment horizontal="center" vertical="center"/>
      <protection locked="0"/>
    </xf>
    <xf numFmtId="49" fontId="19" fillId="2" borderId="56" xfId="0" applyNumberFormat="1" applyFont="1" applyFill="1" applyBorder="1" applyAlignment="1" applyProtection="1">
      <alignment horizontal="left" vertical="center"/>
      <protection locked="0"/>
    </xf>
    <xf numFmtId="49" fontId="19" fillId="2" borderId="48" xfId="0" applyNumberFormat="1" applyFont="1" applyFill="1" applyBorder="1" applyAlignment="1" applyProtection="1">
      <alignment horizontal="left" vertical="center"/>
      <protection locked="0"/>
    </xf>
    <xf numFmtId="49" fontId="19" fillId="2" borderId="53" xfId="0" applyNumberFormat="1" applyFont="1" applyFill="1" applyBorder="1" applyAlignment="1" applyProtection="1">
      <alignment horizontal="left" vertical="center"/>
      <protection locked="0"/>
    </xf>
    <xf numFmtId="49" fontId="19" fillId="2" borderId="7" xfId="1" applyNumberFormat="1" applyFont="1" applyFill="1" applyBorder="1" applyAlignment="1" applyProtection="1">
      <alignment horizontal="left" vertical="center"/>
      <protection locked="0"/>
    </xf>
    <xf numFmtId="0" fontId="19" fillId="2" borderId="8" xfId="1" applyFont="1" applyFill="1" applyBorder="1" applyAlignment="1" applyProtection="1">
      <alignment horizontal="left" vertical="center"/>
      <protection locked="0"/>
    </xf>
    <xf numFmtId="0" fontId="19" fillId="2" borderId="10" xfId="1" applyFont="1" applyFill="1" applyBorder="1" applyAlignment="1" applyProtection="1">
      <alignment horizontal="left" vertical="center"/>
      <protection locked="0"/>
    </xf>
    <xf numFmtId="49" fontId="19" fillId="2" borderId="29" xfId="1" applyNumberFormat="1" applyFont="1" applyFill="1" applyBorder="1" applyAlignment="1" applyProtection="1">
      <alignment horizontal="left" vertical="center"/>
      <protection locked="0"/>
    </xf>
    <xf numFmtId="0" fontId="19" fillId="2" borderId="3" xfId="1" applyFont="1" applyFill="1" applyBorder="1" applyAlignment="1" applyProtection="1">
      <alignment horizontal="left" vertical="center"/>
      <protection locked="0"/>
    </xf>
    <xf numFmtId="0" fontId="19" fillId="2" borderId="4" xfId="1" applyFont="1" applyFill="1" applyBorder="1" applyAlignment="1" applyProtection="1">
      <alignment horizontal="left" vertical="center"/>
      <protection locked="0"/>
    </xf>
    <xf numFmtId="49" fontId="19" fillId="2" borderId="58" xfId="1" applyNumberFormat="1" applyFont="1" applyFill="1" applyBorder="1" applyAlignment="1" applyProtection="1">
      <alignment horizontal="left" vertical="center"/>
      <protection locked="0"/>
    </xf>
    <xf numFmtId="0" fontId="19" fillId="2" borderId="5" xfId="1" applyFont="1" applyFill="1" applyBorder="1" applyAlignment="1" applyProtection="1">
      <alignment horizontal="left" vertical="center"/>
      <protection locked="0"/>
    </xf>
    <xf numFmtId="0" fontId="19" fillId="2" borderId="6" xfId="1" applyFont="1" applyFill="1" applyBorder="1" applyAlignment="1" applyProtection="1">
      <alignment horizontal="left" vertical="center"/>
      <protection locked="0"/>
    </xf>
    <xf numFmtId="49" fontId="19" fillId="2" borderId="34" xfId="0" applyNumberFormat="1" applyFont="1" applyFill="1" applyBorder="1" applyAlignment="1" applyProtection="1">
      <alignment horizontal="left" vertical="center"/>
      <protection locked="0"/>
    </xf>
    <xf numFmtId="49" fontId="19" fillId="2" borderId="8" xfId="0" applyNumberFormat="1" applyFont="1" applyFill="1" applyBorder="1" applyAlignment="1" applyProtection="1">
      <alignment horizontal="left" vertical="center"/>
      <protection locked="0"/>
    </xf>
    <xf numFmtId="49" fontId="19" fillId="2" borderId="9" xfId="0" applyNumberFormat="1" applyFont="1" applyFill="1" applyBorder="1" applyAlignment="1" applyProtection="1">
      <alignment horizontal="left" vertical="center"/>
      <protection locked="0"/>
    </xf>
    <xf numFmtId="49" fontId="19" fillId="2" borderId="7" xfId="0" applyNumberFormat="1" applyFont="1" applyFill="1" applyBorder="1" applyAlignment="1" applyProtection="1">
      <alignment horizontal="left" vertical="center"/>
      <protection locked="0"/>
    </xf>
    <xf numFmtId="0" fontId="19" fillId="2" borderId="8" xfId="0" applyFont="1" applyFill="1" applyBorder="1" applyAlignment="1" applyProtection="1">
      <alignment horizontal="left" vertical="center"/>
      <protection locked="0"/>
    </xf>
    <xf numFmtId="0" fontId="19" fillId="2" borderId="9" xfId="0" applyFont="1" applyFill="1" applyBorder="1" applyAlignment="1" applyProtection="1">
      <alignment horizontal="left" vertical="center"/>
      <protection locked="0"/>
    </xf>
    <xf numFmtId="49" fontId="19" fillId="2" borderId="8" xfId="1" applyNumberFormat="1" applyFont="1" applyFill="1" applyBorder="1" applyAlignment="1" applyProtection="1">
      <alignment horizontal="left" vertical="center"/>
      <protection locked="0"/>
    </xf>
    <xf numFmtId="49" fontId="19" fillId="2" borderId="9" xfId="1" applyNumberFormat="1" applyFont="1" applyFill="1" applyBorder="1" applyAlignment="1" applyProtection="1">
      <alignment horizontal="left" vertical="center"/>
      <protection locked="0"/>
    </xf>
    <xf numFmtId="49" fontId="19" fillId="2" borderId="21" xfId="0" applyNumberFormat="1" applyFont="1" applyFill="1" applyBorder="1" applyAlignment="1" applyProtection="1">
      <alignment horizontal="left" vertical="center"/>
      <protection locked="0"/>
    </xf>
    <xf numFmtId="49" fontId="19" fillId="2" borderId="3" xfId="0" applyNumberFormat="1" applyFont="1" applyFill="1" applyBorder="1" applyAlignment="1" applyProtection="1">
      <alignment horizontal="left" vertical="center"/>
      <protection locked="0"/>
    </xf>
    <xf numFmtId="49" fontId="19" fillId="2" borderId="38" xfId="0" applyNumberFormat="1" applyFont="1" applyFill="1" applyBorder="1" applyAlignment="1" applyProtection="1">
      <alignment horizontal="left" vertical="center"/>
      <protection locked="0"/>
    </xf>
    <xf numFmtId="49" fontId="19" fillId="2" borderId="29" xfId="0" applyNumberFormat="1" applyFont="1" applyFill="1" applyBorder="1" applyAlignment="1" applyProtection="1">
      <alignment horizontal="left" vertical="center"/>
      <protection locked="0"/>
    </xf>
    <xf numFmtId="0" fontId="19" fillId="2" borderId="3" xfId="0" applyFont="1" applyFill="1" applyBorder="1" applyAlignment="1" applyProtection="1">
      <alignment horizontal="left" vertical="center"/>
      <protection locked="0"/>
    </xf>
    <xf numFmtId="0" fontId="19" fillId="2" borderId="38" xfId="0" applyFont="1" applyFill="1" applyBorder="1" applyAlignment="1" applyProtection="1">
      <alignment horizontal="left" vertical="center"/>
      <protection locked="0"/>
    </xf>
    <xf numFmtId="49" fontId="19" fillId="2" borderId="3" xfId="1" applyNumberFormat="1" applyFont="1" applyFill="1" applyBorder="1" applyAlignment="1" applyProtection="1">
      <alignment horizontal="left" vertical="center"/>
      <protection locked="0"/>
    </xf>
    <xf numFmtId="49" fontId="19" fillId="2" borderId="38" xfId="1" applyNumberFormat="1" applyFont="1" applyFill="1" applyBorder="1" applyAlignment="1" applyProtection="1">
      <alignment horizontal="left" vertical="center"/>
      <protection locked="0"/>
    </xf>
    <xf numFmtId="49" fontId="19" fillId="2" borderId="11" xfId="0" applyNumberFormat="1" applyFont="1" applyFill="1" applyBorder="1" applyAlignment="1" applyProtection="1">
      <alignment horizontal="left" vertical="center"/>
      <protection locked="0"/>
    </xf>
    <xf numFmtId="49" fontId="19" fillId="2" borderId="5" xfId="0" applyNumberFormat="1" applyFont="1" applyFill="1" applyBorder="1" applyAlignment="1" applyProtection="1">
      <alignment horizontal="left" vertical="center"/>
      <protection locked="0"/>
    </xf>
    <xf numFmtId="49" fontId="19" fillId="2" borderId="30" xfId="0" applyNumberFormat="1" applyFont="1" applyFill="1" applyBorder="1" applyAlignment="1" applyProtection="1">
      <alignment horizontal="left" vertical="center"/>
      <protection locked="0"/>
    </xf>
    <xf numFmtId="49" fontId="19" fillId="2" borderId="58" xfId="0" applyNumberFormat="1" applyFont="1" applyFill="1" applyBorder="1" applyAlignment="1" applyProtection="1">
      <alignment horizontal="left" vertical="center"/>
      <protection locked="0"/>
    </xf>
    <xf numFmtId="0" fontId="19" fillId="2" borderId="5" xfId="0" applyFont="1" applyFill="1" applyBorder="1" applyAlignment="1" applyProtection="1">
      <alignment horizontal="left" vertical="center"/>
      <protection locked="0"/>
    </xf>
    <xf numFmtId="0" fontId="19" fillId="2" borderId="30" xfId="0" applyFont="1" applyFill="1" applyBorder="1" applyAlignment="1" applyProtection="1">
      <alignment horizontal="left" vertical="center"/>
      <protection locked="0"/>
    </xf>
    <xf numFmtId="49" fontId="19" fillId="2" borderId="5" xfId="1" applyNumberFormat="1" applyFont="1" applyFill="1" applyBorder="1" applyAlignment="1" applyProtection="1">
      <alignment horizontal="left" vertical="center"/>
      <protection locked="0"/>
    </xf>
    <xf numFmtId="49" fontId="19" fillId="2" borderId="30" xfId="1" applyNumberFormat="1" applyFont="1" applyFill="1" applyBorder="1" applyAlignment="1" applyProtection="1">
      <alignment horizontal="left" vertical="center"/>
      <protection locked="0"/>
    </xf>
    <xf numFmtId="49" fontId="19" fillId="2" borderId="4" xfId="0" applyNumberFormat="1"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49" fontId="19" fillId="2" borderId="29" xfId="0" applyNumberFormat="1" applyFont="1" applyFill="1" applyBorder="1" applyAlignment="1" applyProtection="1">
      <alignment horizontal="left" vertical="center" shrinkToFit="1"/>
      <protection locked="0"/>
    </xf>
    <xf numFmtId="49" fontId="19" fillId="2" borderId="3" xfId="0" applyNumberFormat="1" applyFont="1" applyFill="1" applyBorder="1" applyAlignment="1" applyProtection="1">
      <alignment horizontal="left" vertical="center" shrinkToFit="1"/>
      <protection locked="0"/>
    </xf>
    <xf numFmtId="49" fontId="19" fillId="2" borderId="38" xfId="0" applyNumberFormat="1" applyFont="1" applyFill="1" applyBorder="1" applyAlignment="1" applyProtection="1">
      <alignment horizontal="left" vertical="center" shrinkToFit="1"/>
      <protection locked="0"/>
    </xf>
    <xf numFmtId="49" fontId="19" fillId="2" borderId="58" xfId="0" applyNumberFormat="1" applyFont="1" applyFill="1" applyBorder="1" applyAlignment="1" applyProtection="1">
      <alignment horizontal="left" vertical="center" shrinkToFit="1"/>
      <protection locked="0"/>
    </xf>
    <xf numFmtId="49" fontId="19" fillId="2" borderId="5" xfId="0" applyNumberFormat="1" applyFont="1" applyFill="1" applyBorder="1" applyAlignment="1" applyProtection="1">
      <alignment horizontal="left" vertical="center" shrinkToFit="1"/>
      <protection locked="0"/>
    </xf>
    <xf numFmtId="49" fontId="19" fillId="2" borderId="30" xfId="0" applyNumberFormat="1" applyFont="1" applyFill="1" applyBorder="1" applyAlignment="1" applyProtection="1">
      <alignment horizontal="left" vertical="center" shrinkToFit="1"/>
      <protection locked="0"/>
    </xf>
    <xf numFmtId="49" fontId="19" fillId="2" borderId="7" xfId="0" applyNumberFormat="1" applyFont="1" applyFill="1" applyBorder="1" applyAlignment="1" applyProtection="1">
      <alignment horizontal="left" vertical="center" shrinkToFit="1"/>
      <protection locked="0"/>
    </xf>
    <xf numFmtId="49" fontId="19" fillId="2" borderId="8" xfId="0" applyNumberFormat="1" applyFont="1" applyFill="1" applyBorder="1" applyAlignment="1" applyProtection="1">
      <alignment horizontal="left" vertical="center" shrinkToFit="1"/>
      <protection locked="0"/>
    </xf>
    <xf numFmtId="49" fontId="19" fillId="2" borderId="9" xfId="0" applyNumberFormat="1" applyFont="1" applyFill="1" applyBorder="1" applyAlignment="1" applyProtection="1">
      <alignment horizontal="left" vertical="center" shrinkToFit="1"/>
      <protection locked="0"/>
    </xf>
    <xf numFmtId="49" fontId="19" fillId="2" borderId="10" xfId="0" applyNumberFormat="1" applyFont="1" applyFill="1" applyBorder="1" applyAlignment="1" applyProtection="1">
      <alignment horizontal="left" vertical="center"/>
      <protection locked="0"/>
    </xf>
    <xf numFmtId="14" fontId="19" fillId="2" borderId="21" xfId="0" applyNumberFormat="1" applyFont="1" applyFill="1" applyBorder="1" applyAlignment="1" applyProtection="1">
      <alignment horizontal="left" vertical="center"/>
      <protection locked="0"/>
    </xf>
    <xf numFmtId="177" fontId="19" fillId="2" borderId="3" xfId="0" applyNumberFormat="1" applyFont="1" applyFill="1" applyBorder="1" applyAlignment="1" applyProtection="1">
      <alignment horizontal="left" vertical="center"/>
      <protection locked="0"/>
    </xf>
    <xf numFmtId="14" fontId="19" fillId="2" borderId="34" xfId="0" applyNumberFormat="1" applyFont="1" applyFill="1" applyBorder="1" applyAlignment="1" applyProtection="1">
      <alignment horizontal="left" vertical="center"/>
      <protection locked="0"/>
    </xf>
    <xf numFmtId="177" fontId="19" fillId="2" borderId="8" xfId="0" applyNumberFormat="1" applyFont="1" applyFill="1" applyBorder="1" applyAlignment="1" applyProtection="1">
      <alignment horizontal="left" vertical="center"/>
      <protection locked="0"/>
    </xf>
    <xf numFmtId="38" fontId="19" fillId="2" borderId="19" xfId="1" applyNumberFormat="1" applyFont="1" applyFill="1" applyBorder="1" applyAlignment="1" applyProtection="1">
      <alignment horizontal="right" vertical="center"/>
      <protection locked="0"/>
    </xf>
    <xf numFmtId="178" fontId="19" fillId="2" borderId="1" xfId="1" applyNumberFormat="1" applyFont="1" applyFill="1" applyBorder="1" applyAlignment="1" applyProtection="1">
      <alignment horizontal="right" vertical="center"/>
      <protection locked="0"/>
    </xf>
    <xf numFmtId="38" fontId="19" fillId="2" borderId="47" xfId="1" applyNumberFormat="1" applyFont="1" applyFill="1" applyBorder="1" applyAlignment="1" applyProtection="1">
      <alignment horizontal="right" vertical="center"/>
      <protection locked="0"/>
    </xf>
    <xf numFmtId="38" fontId="19" fillId="2" borderId="46" xfId="1" applyNumberFormat="1" applyFont="1" applyFill="1" applyBorder="1" applyAlignment="1" applyProtection="1">
      <alignment horizontal="right" vertical="center"/>
      <protection locked="0"/>
    </xf>
    <xf numFmtId="178" fontId="19" fillId="2" borderId="2" xfId="1" applyNumberFormat="1" applyFont="1" applyFill="1" applyBorder="1" applyAlignment="1" applyProtection="1">
      <alignment horizontal="right" vertical="center"/>
      <protection locked="0"/>
    </xf>
    <xf numFmtId="38" fontId="19" fillId="2" borderId="21" xfId="1" applyNumberFormat="1" applyFont="1" applyFill="1" applyBorder="1" applyAlignment="1" applyProtection="1">
      <alignment horizontal="right" vertical="center"/>
      <protection locked="0"/>
    </xf>
    <xf numFmtId="178" fontId="19" fillId="2" borderId="3" xfId="1" applyNumberFormat="1" applyFont="1" applyFill="1" applyBorder="1" applyAlignment="1" applyProtection="1">
      <alignment horizontal="right" vertical="center"/>
      <protection locked="0"/>
    </xf>
    <xf numFmtId="178" fontId="19" fillId="2" borderId="4" xfId="1" applyNumberFormat="1" applyFont="1" applyFill="1" applyBorder="1" applyAlignment="1" applyProtection="1">
      <alignment horizontal="right" vertical="center"/>
      <protection locked="0"/>
    </xf>
    <xf numFmtId="38" fontId="19" fillId="2" borderId="31" xfId="1" applyNumberFormat="1" applyFont="1" applyFill="1" applyBorder="1" applyAlignment="1" applyProtection="1">
      <alignment horizontal="right" vertical="center"/>
      <protection locked="0"/>
    </xf>
    <xf numFmtId="178" fontId="19" fillId="2" borderId="26" xfId="1" applyNumberFormat="1" applyFont="1" applyFill="1" applyBorder="1" applyAlignment="1" applyProtection="1">
      <alignment horizontal="right" vertical="center"/>
      <protection locked="0"/>
    </xf>
    <xf numFmtId="178" fontId="19" fillId="2" borderId="27" xfId="1" applyNumberFormat="1" applyFont="1" applyFill="1" applyBorder="1" applyAlignment="1" applyProtection="1">
      <alignment horizontal="right" vertical="center"/>
      <protection locked="0"/>
    </xf>
    <xf numFmtId="38" fontId="19" fillId="2" borderId="1" xfId="1" applyNumberFormat="1" applyFont="1" applyFill="1" applyBorder="1" applyAlignment="1" applyProtection="1">
      <alignment horizontal="right" vertical="center"/>
      <protection locked="0"/>
    </xf>
    <xf numFmtId="38" fontId="19" fillId="2" borderId="2" xfId="1" applyNumberFormat="1" applyFont="1" applyFill="1" applyBorder="1" applyAlignment="1" applyProtection="1">
      <alignment horizontal="right" vertical="center"/>
      <protection locked="0"/>
    </xf>
    <xf numFmtId="38" fontId="19" fillId="2" borderId="11" xfId="1" applyNumberFormat="1" applyFont="1" applyFill="1" applyBorder="1" applyAlignment="1" applyProtection="1">
      <alignment horizontal="right" vertical="center"/>
      <protection locked="0"/>
    </xf>
    <xf numFmtId="178" fontId="19" fillId="2" borderId="5" xfId="1" applyNumberFormat="1" applyFont="1" applyFill="1" applyBorder="1" applyAlignment="1" applyProtection="1">
      <alignment horizontal="right" vertical="center"/>
      <protection locked="0"/>
    </xf>
    <xf numFmtId="178" fontId="19" fillId="2" borderId="6" xfId="1" applyNumberFormat="1" applyFont="1" applyFill="1" applyBorder="1" applyAlignment="1" applyProtection="1">
      <alignment horizontal="right" vertical="center"/>
      <protection locked="0"/>
    </xf>
    <xf numFmtId="49" fontId="19" fillId="2" borderId="0" xfId="0" applyNumberFormat="1" applyFont="1" applyFill="1" applyAlignment="1" applyProtection="1">
      <alignment horizontal="left" vertical="center"/>
      <protection locked="0"/>
    </xf>
    <xf numFmtId="38" fontId="19" fillId="2" borderId="0" xfId="0" applyNumberFormat="1" applyFont="1" applyFill="1" applyAlignment="1" applyProtection="1">
      <alignment horizontal="left" vertical="center"/>
      <protection locked="0"/>
    </xf>
    <xf numFmtId="38" fontId="19" fillId="2" borderId="34" xfId="1" applyNumberFormat="1" applyFont="1" applyFill="1" applyBorder="1" applyAlignment="1" applyProtection="1">
      <alignment horizontal="right" vertical="center"/>
      <protection locked="0"/>
    </xf>
    <xf numFmtId="182" fontId="19" fillId="2" borderId="8" xfId="1" applyNumberFormat="1" applyFont="1" applyFill="1" applyBorder="1" applyAlignment="1" applyProtection="1">
      <alignment horizontal="right" vertical="center"/>
      <protection locked="0"/>
    </xf>
    <xf numFmtId="182" fontId="19" fillId="2" borderId="10" xfId="1" applyNumberFormat="1" applyFont="1" applyFill="1" applyBorder="1" applyAlignment="1" applyProtection="1">
      <alignment horizontal="right" vertical="center"/>
      <protection locked="0"/>
    </xf>
    <xf numFmtId="49" fontId="19" fillId="2" borderId="11" xfId="2" applyNumberFormat="1" applyFont="1" applyFill="1" applyBorder="1" applyAlignment="1" applyProtection="1">
      <alignment horizontal="center" vertical="center"/>
      <protection locked="0"/>
    </xf>
    <xf numFmtId="49" fontId="19" fillId="2" borderId="5" xfId="2" applyNumberFormat="1" applyFont="1" applyFill="1" applyBorder="1" applyAlignment="1" applyProtection="1">
      <alignment horizontal="center" vertical="center"/>
      <protection locked="0"/>
    </xf>
    <xf numFmtId="49" fontId="19" fillId="2" borderId="6" xfId="2" applyNumberFormat="1" applyFont="1" applyFill="1" applyBorder="1" applyAlignment="1" applyProtection="1">
      <alignment horizontal="center" vertical="center"/>
      <protection locked="0"/>
    </xf>
    <xf numFmtId="185"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182" fontId="19" fillId="2" borderId="0" xfId="0" applyNumberFormat="1" applyFont="1" applyFill="1" applyAlignment="1" applyProtection="1">
      <alignment horizontal="left" vertical="center"/>
      <protection locked="0"/>
    </xf>
    <xf numFmtId="49" fontId="19" fillId="2" borderId="32" xfId="2" applyNumberFormat="1" applyFont="1" applyFill="1" applyBorder="1" applyAlignment="1" applyProtection="1">
      <alignment horizontal="center" vertical="center"/>
      <protection locked="0"/>
    </xf>
    <xf numFmtId="49" fontId="19" fillId="2" borderId="28" xfId="2" applyNumberFormat="1" applyFont="1" applyFill="1" applyBorder="1" applyAlignment="1" applyProtection="1">
      <alignment horizontal="center" vertical="center"/>
      <protection locked="0"/>
    </xf>
    <xf numFmtId="49" fontId="19" fillId="2" borderId="33" xfId="2" applyNumberFormat="1" applyFont="1" applyFill="1" applyBorder="1" applyAlignment="1" applyProtection="1">
      <alignment horizontal="center" vertical="center"/>
      <protection locked="0"/>
    </xf>
    <xf numFmtId="49" fontId="19" fillId="2" borderId="16" xfId="2" applyNumberFormat="1" applyFont="1" applyFill="1" applyBorder="1" applyAlignment="1" applyProtection="1">
      <alignment horizontal="center" vertical="center"/>
      <protection locked="0"/>
    </xf>
    <xf numFmtId="49" fontId="19" fillId="2" borderId="12" xfId="2" applyNumberFormat="1" applyFont="1" applyFill="1" applyBorder="1" applyAlignment="1" applyProtection="1">
      <alignment horizontal="center" vertical="center"/>
      <protection locked="0"/>
    </xf>
    <xf numFmtId="49" fontId="19" fillId="2" borderId="13" xfId="2" applyNumberFormat="1" applyFont="1" applyFill="1" applyBorder="1" applyAlignment="1" applyProtection="1">
      <alignment horizontal="center" vertical="center"/>
      <protection locked="0"/>
    </xf>
    <xf numFmtId="38" fontId="19" fillId="2" borderId="5" xfId="0" applyNumberFormat="1" applyFont="1" applyFill="1" applyBorder="1" applyAlignment="1" applyProtection="1">
      <alignment horizontal="left" vertical="center"/>
      <protection locked="0"/>
    </xf>
    <xf numFmtId="38" fontId="19" fillId="2" borderId="11" xfId="0" applyNumberFormat="1" applyFont="1" applyFill="1" applyBorder="1" applyAlignment="1" applyProtection="1">
      <alignment horizontal="right" vertical="center"/>
      <protection locked="0"/>
    </xf>
    <xf numFmtId="40" fontId="19" fillId="2" borderId="5" xfId="0" applyNumberFormat="1" applyFont="1" applyFill="1" applyBorder="1" applyAlignment="1" applyProtection="1">
      <alignment horizontal="right" vertical="center"/>
      <protection locked="0"/>
    </xf>
    <xf numFmtId="38" fontId="19" fillId="2" borderId="8" xfId="0" applyNumberFormat="1" applyFont="1" applyFill="1" applyBorder="1" applyAlignment="1" applyProtection="1">
      <alignment horizontal="left" vertical="center"/>
      <protection locked="0"/>
    </xf>
    <xf numFmtId="38" fontId="19" fillId="2" borderId="34" xfId="0" applyNumberFormat="1" applyFont="1" applyFill="1" applyBorder="1" applyAlignment="1" applyProtection="1">
      <alignment horizontal="right" vertical="center"/>
      <protection locked="0"/>
    </xf>
    <xf numFmtId="40" fontId="19" fillId="2" borderId="8" xfId="0" applyNumberFormat="1" applyFont="1" applyFill="1" applyBorder="1" applyAlignment="1" applyProtection="1">
      <alignment horizontal="right" vertical="center"/>
      <protection locked="0"/>
    </xf>
    <xf numFmtId="49" fontId="19" fillId="2" borderId="21" xfId="2" applyNumberFormat="1" applyFont="1" applyFill="1" applyBorder="1" applyAlignment="1" applyProtection="1">
      <alignment horizontal="center" vertical="center"/>
      <protection locked="0"/>
    </xf>
    <xf numFmtId="49" fontId="19" fillId="2" borderId="3" xfId="2" applyNumberFormat="1" applyFont="1" applyFill="1" applyBorder="1" applyAlignment="1" applyProtection="1">
      <alignment horizontal="center" vertical="center"/>
      <protection locked="0"/>
    </xf>
    <xf numFmtId="49" fontId="19" fillId="2" borderId="4" xfId="2" applyNumberFormat="1" applyFont="1" applyFill="1" applyBorder="1" applyAlignment="1" applyProtection="1">
      <alignment horizontal="center" vertical="center"/>
      <protection locked="0"/>
    </xf>
    <xf numFmtId="14" fontId="19" fillId="2" borderId="0" xfId="0" applyNumberFormat="1" applyFont="1" applyFill="1" applyAlignment="1" applyProtection="1">
      <alignment horizontal="left" vertical="center"/>
      <protection locked="0"/>
    </xf>
    <xf numFmtId="177" fontId="19" fillId="2" borderId="0" xfId="0" applyNumberFormat="1" applyFont="1" applyFill="1" applyAlignment="1" applyProtection="1">
      <alignment horizontal="left" vertical="center"/>
      <protection locked="0"/>
    </xf>
    <xf numFmtId="0" fontId="19" fillId="2" borderId="0" xfId="0" applyFont="1" applyFill="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38" fontId="19" fillId="2" borderId="0" xfId="0" applyNumberFormat="1" applyFont="1" applyFill="1" applyAlignment="1" applyProtection="1">
      <alignment horizontal="right" vertical="center"/>
      <protection locked="0"/>
    </xf>
    <xf numFmtId="182" fontId="19" fillId="2" borderId="3" xfId="1" applyNumberFormat="1" applyFont="1" applyFill="1" applyBorder="1" applyAlignment="1" applyProtection="1">
      <alignment horizontal="right" vertical="center"/>
      <protection locked="0"/>
    </xf>
    <xf numFmtId="182" fontId="19" fillId="2" borderId="4" xfId="1" applyNumberFormat="1" applyFont="1" applyFill="1" applyBorder="1" applyAlignment="1" applyProtection="1">
      <alignment horizontal="right" vertical="center"/>
      <protection locked="0"/>
    </xf>
    <xf numFmtId="182" fontId="19" fillId="2" borderId="5" xfId="1" applyNumberFormat="1" applyFont="1" applyFill="1" applyBorder="1" applyAlignment="1" applyProtection="1">
      <alignment horizontal="right" vertical="center"/>
      <protection locked="0"/>
    </xf>
    <xf numFmtId="182" fontId="19" fillId="2" borderId="6" xfId="1" applyNumberFormat="1" applyFont="1" applyFill="1" applyBorder="1" applyAlignment="1" applyProtection="1">
      <alignment horizontal="right" vertical="center"/>
      <protection locked="0"/>
    </xf>
    <xf numFmtId="178" fontId="19" fillId="2" borderId="47" xfId="1" applyNumberFormat="1" applyFont="1" applyFill="1" applyBorder="1" applyAlignment="1" applyProtection="1">
      <alignment horizontal="right" vertical="center"/>
      <protection locked="0"/>
    </xf>
    <xf numFmtId="14" fontId="19" fillId="2" borderId="29" xfId="0" applyNumberFormat="1" applyFont="1" applyFill="1" applyBorder="1" applyAlignment="1" applyProtection="1">
      <alignment horizontal="left" vertical="center"/>
      <protection locked="0"/>
    </xf>
    <xf numFmtId="14" fontId="19" fillId="2" borderId="7" xfId="0" applyNumberFormat="1" applyFont="1" applyFill="1" applyBorder="1" applyAlignment="1" applyProtection="1">
      <alignment horizontal="left" vertical="center"/>
      <protection locked="0"/>
    </xf>
    <xf numFmtId="49" fontId="19" fillId="2" borderId="45" xfId="12" applyNumberFormat="1" applyFont="1" applyFill="1" applyBorder="1" applyAlignment="1" applyProtection="1">
      <alignment horizontal="center" vertical="center"/>
      <protection locked="0"/>
    </xf>
    <xf numFmtId="49" fontId="19" fillId="2" borderId="55" xfId="12" applyNumberFormat="1" applyFont="1" applyFill="1" applyBorder="1" applyAlignment="1" applyProtection="1">
      <alignment horizontal="center" vertical="center"/>
      <protection locked="0"/>
    </xf>
    <xf numFmtId="49" fontId="19" fillId="2" borderId="49" xfId="12" applyNumberFormat="1" applyFont="1" applyFill="1" applyBorder="1" applyAlignment="1" applyProtection="1">
      <alignment horizontal="center" vertical="center"/>
      <protection locked="0"/>
    </xf>
    <xf numFmtId="49" fontId="19" fillId="2" borderId="50" xfId="12" applyNumberFormat="1" applyFont="1" applyFill="1" applyBorder="1" applyAlignment="1" applyProtection="1">
      <alignment horizontal="center" vertical="center"/>
      <protection locked="0"/>
    </xf>
    <xf numFmtId="49" fontId="19" fillId="2" borderId="60" xfId="12" applyNumberFormat="1" applyFont="1" applyFill="1" applyBorder="1" applyAlignment="1" applyProtection="1">
      <alignment horizontal="center" vertical="center"/>
      <protection locked="0"/>
    </xf>
    <xf numFmtId="49" fontId="19" fillId="2" borderId="59" xfId="12" applyNumberFormat="1" applyFont="1" applyFill="1" applyBorder="1" applyAlignment="1" applyProtection="1">
      <alignment horizontal="center" vertical="center"/>
      <protection locked="0"/>
    </xf>
    <xf numFmtId="49" fontId="19" fillId="2" borderId="45" xfId="2" applyNumberFormat="1" applyFont="1" applyFill="1" applyBorder="1" applyAlignment="1" applyProtection="1">
      <alignment horizontal="center" vertical="center"/>
      <protection locked="0"/>
    </xf>
    <xf numFmtId="0" fontId="19" fillId="2" borderId="55" xfId="2" applyFont="1" applyFill="1" applyBorder="1" applyAlignment="1" applyProtection="1">
      <alignment horizontal="center" vertical="center"/>
      <protection locked="0"/>
    </xf>
    <xf numFmtId="0" fontId="19" fillId="2" borderId="49" xfId="2" applyFont="1" applyFill="1" applyBorder="1" applyAlignment="1" applyProtection="1">
      <alignment horizontal="center" vertical="center"/>
      <protection locked="0"/>
    </xf>
    <xf numFmtId="0" fontId="19" fillId="2" borderId="50" xfId="2" applyFont="1" applyFill="1" applyBorder="1" applyAlignment="1" applyProtection="1">
      <alignment horizontal="center" vertical="center"/>
      <protection locked="0"/>
    </xf>
    <xf numFmtId="0" fontId="19" fillId="2" borderId="60" xfId="2" applyFont="1" applyFill="1" applyBorder="1" applyAlignment="1" applyProtection="1">
      <alignment horizontal="center" vertical="center"/>
      <protection locked="0"/>
    </xf>
    <xf numFmtId="0" fontId="19" fillId="2" borderId="59" xfId="2" applyFont="1" applyFill="1" applyBorder="1" applyAlignment="1" applyProtection="1">
      <alignment horizontal="center" vertical="center"/>
      <protection locked="0"/>
    </xf>
    <xf numFmtId="49" fontId="19" fillId="2" borderId="7" xfId="2" applyNumberFormat="1" applyFont="1" applyFill="1" applyBorder="1" applyAlignment="1" applyProtection="1">
      <alignment horizontal="left" vertical="center"/>
      <protection locked="0"/>
    </xf>
    <xf numFmtId="0" fontId="19" fillId="2" borderId="8" xfId="2" applyFont="1" applyFill="1" applyBorder="1" applyAlignment="1" applyProtection="1">
      <alignment horizontal="left" vertical="center"/>
      <protection locked="0"/>
    </xf>
    <xf numFmtId="0" fontId="19" fillId="2" borderId="10" xfId="2" applyFont="1" applyFill="1" applyBorder="1" applyAlignment="1" applyProtection="1">
      <alignment horizontal="left" vertical="center"/>
      <protection locked="0"/>
    </xf>
    <xf numFmtId="49" fontId="19" fillId="2" borderId="46" xfId="2" applyNumberFormat="1" applyFont="1" applyFill="1" applyBorder="1" applyAlignment="1" applyProtection="1">
      <alignment horizontal="left" vertical="center"/>
      <protection locked="0"/>
    </xf>
    <xf numFmtId="0" fontId="19" fillId="2" borderId="1" xfId="2" applyFont="1" applyFill="1" applyBorder="1" applyAlignment="1" applyProtection="1">
      <alignment horizontal="left" vertical="center"/>
      <protection locked="0"/>
    </xf>
    <xf numFmtId="0" fontId="19" fillId="2" borderId="2" xfId="2" applyFont="1" applyFill="1" applyBorder="1" applyAlignment="1" applyProtection="1">
      <alignment horizontal="left" vertical="center"/>
      <protection locked="0"/>
    </xf>
    <xf numFmtId="49" fontId="19" fillId="2" borderId="46" xfId="2" applyNumberFormat="1" applyFont="1" applyFill="1" applyBorder="1" applyAlignment="1" applyProtection="1">
      <alignment horizontal="center" vertical="center"/>
      <protection locked="0"/>
    </xf>
    <xf numFmtId="0" fontId="19" fillId="2" borderId="47" xfId="2" applyFont="1" applyFill="1" applyBorder="1" applyAlignment="1" applyProtection="1">
      <alignment horizontal="center" vertical="center"/>
      <protection locked="0"/>
    </xf>
    <xf numFmtId="38" fontId="19" fillId="2" borderId="58" xfId="0" applyNumberFormat="1" applyFont="1" applyFill="1" applyBorder="1" applyAlignment="1" applyProtection="1">
      <alignment horizontal="right" vertical="center"/>
      <protection locked="0"/>
    </xf>
    <xf numFmtId="49" fontId="19" fillId="2" borderId="5" xfId="0" applyNumberFormat="1" applyFont="1" applyFill="1" applyBorder="1" applyAlignment="1" applyProtection="1">
      <alignment horizontal="right" vertical="center"/>
      <protection locked="0"/>
    </xf>
    <xf numFmtId="49" fontId="19" fillId="2" borderId="6" xfId="0" applyNumberFormat="1" applyFont="1" applyFill="1" applyBorder="1" applyAlignment="1" applyProtection="1">
      <alignment horizontal="right" vertical="center"/>
      <protection locked="0"/>
    </xf>
    <xf numFmtId="38" fontId="19" fillId="2" borderId="7" xfId="0" applyNumberFormat="1" applyFont="1" applyFill="1" applyBorder="1" applyAlignment="1" applyProtection="1">
      <alignment horizontal="right" vertical="center"/>
      <protection locked="0"/>
    </xf>
    <xf numFmtId="49" fontId="19" fillId="2" borderId="8" xfId="0" applyNumberFormat="1" applyFont="1" applyFill="1" applyBorder="1" applyAlignment="1" applyProtection="1">
      <alignment horizontal="right" vertical="center"/>
      <protection locked="0"/>
    </xf>
    <xf numFmtId="49" fontId="19" fillId="2" borderId="10" xfId="0" applyNumberFormat="1" applyFont="1" applyFill="1" applyBorder="1" applyAlignment="1" applyProtection="1">
      <alignment horizontal="right" vertical="center"/>
      <protection locked="0"/>
    </xf>
    <xf numFmtId="38" fontId="19" fillId="2" borderId="29" xfId="0" applyNumberFormat="1" applyFont="1" applyFill="1" applyBorder="1" applyAlignment="1" applyProtection="1">
      <alignment horizontal="right" vertical="center"/>
      <protection locked="0"/>
    </xf>
    <xf numFmtId="49" fontId="19" fillId="2" borderId="3" xfId="0" applyNumberFormat="1" applyFont="1" applyFill="1" applyBorder="1" applyAlignment="1" applyProtection="1">
      <alignment horizontal="right" vertical="center"/>
      <protection locked="0"/>
    </xf>
    <xf numFmtId="49" fontId="19" fillId="2" borderId="4" xfId="0" applyNumberFormat="1" applyFont="1" applyFill="1" applyBorder="1" applyAlignment="1" applyProtection="1">
      <alignment horizontal="right" vertical="center"/>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1" applyNumberFormat="1" applyFont="1" applyAlignment="1" applyProtection="1">
      <alignment vertical="top"/>
    </xf>
    <xf numFmtId="179" fontId="7" fillId="0" borderId="0" xfId="1" applyNumberFormat="1" applyFont="1" applyAlignment="1" applyProtection="1">
      <alignment horizontal="right" vertical="top"/>
    </xf>
    <xf numFmtId="179" fontId="4" fillId="0" borderId="0" xfId="1" applyNumberFormat="1" applyFont="1" applyAlignment="1" applyProtection="1">
      <alignment vertical="top"/>
    </xf>
    <xf numFmtId="0" fontId="12" fillId="0" borderId="0" xfId="2" applyFont="1" applyProtection="1">
      <alignment vertical="center"/>
    </xf>
    <xf numFmtId="0" fontId="4" fillId="0" borderId="0" xfId="1" applyFont="1" applyProtection="1">
      <alignment vertical="center"/>
    </xf>
    <xf numFmtId="0" fontId="16" fillId="0" borderId="14" xfId="2" applyFont="1" applyBorder="1" applyProtection="1">
      <alignment vertical="center"/>
    </xf>
    <xf numFmtId="0" fontId="16" fillId="0" borderId="15" xfId="2" applyFont="1" applyBorder="1" applyProtection="1">
      <alignment vertical="center"/>
    </xf>
    <xf numFmtId="0" fontId="16" fillId="0" borderId="17" xfId="2" applyFont="1" applyBorder="1" applyProtection="1">
      <alignment vertical="center"/>
    </xf>
    <xf numFmtId="49" fontId="4" fillId="0" borderId="0" xfId="1" applyNumberFormat="1" applyFont="1" applyProtection="1">
      <alignment vertical="center"/>
    </xf>
    <xf numFmtId="0" fontId="16" fillId="0" borderId="18" xfId="2" applyFont="1" applyBorder="1" applyProtection="1">
      <alignment vertical="center"/>
    </xf>
    <xf numFmtId="0" fontId="16" fillId="0" borderId="0" xfId="2" applyFont="1" applyProtection="1">
      <alignment vertical="center"/>
    </xf>
    <xf numFmtId="0" fontId="16" fillId="0" borderId="20" xfId="2" applyFont="1" applyBorder="1" applyProtection="1">
      <alignment vertical="center"/>
    </xf>
    <xf numFmtId="0" fontId="16" fillId="0" borderId="16" xfId="2" applyFont="1" applyBorder="1" applyProtection="1">
      <alignment vertical="center"/>
    </xf>
    <xf numFmtId="0" fontId="16" fillId="0" borderId="12" xfId="2" applyFont="1" applyBorder="1" applyProtection="1">
      <alignment vertical="center"/>
    </xf>
    <xf numFmtId="0" fontId="16" fillId="0" borderId="13" xfId="2" applyFont="1" applyBorder="1" applyProtection="1">
      <alignment vertical="center"/>
    </xf>
    <xf numFmtId="183" fontId="4" fillId="0" borderId="0" xfId="1" applyNumberFormat="1" applyFont="1" applyProtection="1">
      <alignment vertical="center"/>
    </xf>
    <xf numFmtId="0" fontId="14" fillId="0" borderId="14" xfId="0" applyFont="1" applyBorder="1" applyAlignment="1" applyProtection="1">
      <alignment horizontal="left" vertical="center" indent="1"/>
    </xf>
    <xf numFmtId="0" fontId="14" fillId="0" borderId="15" xfId="0" applyFont="1" applyBorder="1" applyAlignment="1" applyProtection="1">
      <alignment horizontal="left" vertical="center" indent="1"/>
    </xf>
    <xf numFmtId="0" fontId="14" fillId="0" borderId="17" xfId="0" applyFont="1" applyBorder="1" applyAlignment="1" applyProtection="1">
      <alignment horizontal="left" vertical="center" indent="1"/>
    </xf>
    <xf numFmtId="0" fontId="14" fillId="0" borderId="18" xfId="0" applyFont="1" applyBorder="1" applyProtection="1">
      <alignment vertical="center"/>
    </xf>
    <xf numFmtId="0" fontId="14" fillId="0" borderId="0" xfId="0" applyFont="1" applyProtection="1">
      <alignment vertical="center"/>
    </xf>
    <xf numFmtId="0" fontId="4" fillId="0" borderId="15" xfId="0" applyFont="1" applyBorder="1" applyProtection="1">
      <alignment vertical="center"/>
    </xf>
    <xf numFmtId="0" fontId="4" fillId="0" borderId="17" xfId="0" applyFont="1" applyBorder="1" applyProtection="1">
      <alignment vertical="center"/>
    </xf>
    <xf numFmtId="180" fontId="4" fillId="0" borderId="18" xfId="0" applyNumberFormat="1" applyFont="1" applyBorder="1" applyProtection="1">
      <alignment vertical="center"/>
    </xf>
    <xf numFmtId="180" fontId="4" fillId="0" borderId="0" xfId="0" applyNumberFormat="1" applyFont="1" applyProtection="1">
      <alignment vertical="center"/>
    </xf>
    <xf numFmtId="0" fontId="4" fillId="0" borderId="0" xfId="0" applyFont="1" applyProtection="1">
      <alignment vertical="center"/>
    </xf>
    <xf numFmtId="0" fontId="15" fillId="0" borderId="0" xfId="0" applyFont="1" applyAlignment="1" applyProtection="1">
      <alignment horizontal="right" vertical="top"/>
    </xf>
    <xf numFmtId="0" fontId="15" fillId="0" borderId="0" xfId="0" applyFont="1" applyAlignment="1" applyProtection="1">
      <alignment vertical="top"/>
    </xf>
    <xf numFmtId="0" fontId="4" fillId="0" borderId="20" xfId="0" applyFont="1" applyBorder="1" applyProtection="1">
      <alignment vertical="center"/>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0" fontId="4" fillId="0" borderId="18" xfId="0" applyFont="1" applyBorder="1" applyProtection="1">
      <alignment vertical="center"/>
    </xf>
    <xf numFmtId="177" fontId="15" fillId="0" borderId="0" xfId="0" applyNumberFormat="1" applyFont="1" applyAlignment="1" applyProtection="1">
      <alignment vertical="top"/>
    </xf>
    <xf numFmtId="0" fontId="13" fillId="0" borderId="20"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7" fillId="0" borderId="0" xfId="0" quotePrefix="1"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4" fillId="0" borderId="18" xfId="2" applyFont="1" applyBorder="1" applyProtection="1">
      <alignment vertical="center"/>
    </xf>
    <xf numFmtId="0" fontId="21" fillId="0" borderId="0" xfId="0" applyFont="1" applyAlignment="1" applyProtection="1">
      <alignment vertical="top"/>
    </xf>
    <xf numFmtId="0" fontId="17" fillId="0" borderId="20" xfId="0" applyFont="1" applyBorder="1" applyAlignment="1" applyProtection="1">
      <alignment vertical="top"/>
    </xf>
    <xf numFmtId="0" fontId="4" fillId="0" borderId="16" xfId="0" applyFont="1" applyBorder="1" applyProtection="1">
      <alignment vertical="center"/>
    </xf>
    <xf numFmtId="0" fontId="4" fillId="0" borderId="12" xfId="0" applyFont="1" applyBorder="1" applyProtection="1">
      <alignment vertical="center"/>
    </xf>
    <xf numFmtId="0" fontId="13" fillId="0" borderId="12" xfId="0" applyFont="1" applyBorder="1" applyAlignment="1" applyProtection="1">
      <alignment vertical="top"/>
    </xf>
    <xf numFmtId="49" fontId="13" fillId="0" borderId="12" xfId="0" applyNumberFormat="1" applyFont="1" applyBorder="1" applyAlignment="1" applyProtection="1">
      <alignment vertical="top"/>
    </xf>
    <xf numFmtId="0" fontId="4" fillId="0" borderId="13"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5" fillId="0" borderId="0" xfId="0" applyFont="1" applyProtection="1">
      <alignment vertical="center"/>
    </xf>
    <xf numFmtId="0" fontId="17" fillId="0" borderId="0" xfId="0" applyFont="1" applyAlignment="1" applyProtection="1">
      <alignment vertical="top" wrapText="1"/>
    </xf>
    <xf numFmtId="0" fontId="4" fillId="0" borderId="0" xfId="0" applyFont="1" applyAlignment="1" applyProtection="1">
      <alignment vertical="top"/>
    </xf>
    <xf numFmtId="49" fontId="15" fillId="0" borderId="0" xfId="0" applyNumberFormat="1" applyFont="1" applyAlignment="1" applyProtection="1">
      <alignment vertical="top"/>
    </xf>
    <xf numFmtId="182" fontId="15" fillId="0" borderId="0" xfId="0" applyNumberFormat="1" applyFont="1" applyAlignment="1" applyProtection="1">
      <alignment vertical="top"/>
    </xf>
    <xf numFmtId="0" fontId="15" fillId="0" borderId="12" xfId="0" applyFont="1" applyBorder="1" applyAlignment="1" applyProtection="1">
      <alignment horizontal="right" vertical="top"/>
    </xf>
    <xf numFmtId="0" fontId="15" fillId="0" borderId="12" xfId="0" applyFont="1" applyBorder="1" applyAlignment="1" applyProtection="1">
      <alignment vertical="top"/>
    </xf>
    <xf numFmtId="49" fontId="15" fillId="0" borderId="12" xfId="0" applyNumberFormat="1" applyFont="1" applyBorder="1" applyAlignment="1" applyProtection="1">
      <alignment vertical="top"/>
    </xf>
    <xf numFmtId="182" fontId="15" fillId="0" borderId="12"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2" fillId="0" borderId="18" xfId="0" applyFont="1" applyBorder="1" applyProtection="1">
      <alignment vertical="center"/>
    </xf>
    <xf numFmtId="0" fontId="22" fillId="0" borderId="0" xfId="0" applyFont="1" applyProtection="1">
      <alignment vertical="center"/>
    </xf>
    <xf numFmtId="49" fontId="4" fillId="0" borderId="15" xfId="0" applyNumberFormat="1" applyFont="1" applyBorder="1" applyProtection="1">
      <alignment vertical="center"/>
    </xf>
    <xf numFmtId="178" fontId="4" fillId="0" borderId="15" xfId="0" applyNumberFormat="1" applyFont="1" applyBorder="1" applyProtection="1">
      <alignment vertical="center"/>
    </xf>
    <xf numFmtId="0" fontId="17" fillId="0" borderId="0" xfId="0" applyFont="1" applyAlignment="1" applyProtection="1">
      <alignment horizontal="left" vertical="center" wrapText="1"/>
    </xf>
    <xf numFmtId="178" fontId="15" fillId="0" borderId="0" xfId="0" applyNumberFormat="1" applyFont="1" applyAlignment="1" applyProtection="1">
      <alignment vertical="top"/>
    </xf>
    <xf numFmtId="182" fontId="13" fillId="0" borderId="12"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0" fontId="4" fillId="0" borderId="20" xfId="2" applyFont="1" applyBorder="1" applyProtection="1">
      <alignment vertical="center"/>
    </xf>
    <xf numFmtId="49" fontId="17" fillId="0" borderId="0" xfId="0" applyNumberFormat="1" applyFont="1" applyAlignment="1" applyProtection="1">
      <alignment horizontal="right" vertical="top"/>
    </xf>
    <xf numFmtId="178" fontId="13" fillId="0" borderId="12" xfId="0" applyNumberFormat="1" applyFont="1" applyBorder="1" applyAlignment="1" applyProtection="1">
      <alignment vertical="top"/>
    </xf>
    <xf numFmtId="178" fontId="13" fillId="0" borderId="0" xfId="0" applyNumberFormat="1" applyFont="1" applyAlignment="1" applyProtection="1">
      <alignment vertical="top"/>
    </xf>
    <xf numFmtId="178" fontId="4" fillId="0" borderId="0" xfId="0" applyNumberFormat="1" applyFont="1" applyProtection="1">
      <alignment vertical="center"/>
    </xf>
    <xf numFmtId="0" fontId="4" fillId="0" borderId="16" xfId="2" applyFont="1" applyBorder="1" applyProtection="1">
      <alignment vertical="center"/>
    </xf>
    <xf numFmtId="0" fontId="4" fillId="0" borderId="12" xfId="2" applyFont="1" applyBorder="1" applyProtection="1">
      <alignment vertical="center"/>
    </xf>
    <xf numFmtId="0" fontId="14" fillId="0" borderId="18" xfId="0" applyFont="1" applyBorder="1" applyAlignment="1" applyProtection="1">
      <alignment horizontal="left" vertical="center" indent="1"/>
    </xf>
    <xf numFmtId="0" fontId="14" fillId="0" borderId="0" xfId="0" applyFont="1" applyAlignment="1" applyProtection="1">
      <alignment horizontal="left" vertical="center" indent="1"/>
    </xf>
    <xf numFmtId="181" fontId="4" fillId="0" borderId="0" xfId="0" applyNumberFormat="1" applyFont="1" applyProtection="1">
      <alignment vertical="center"/>
    </xf>
    <xf numFmtId="180" fontId="4" fillId="0" borderId="0" xfId="0" applyNumberFormat="1" applyFont="1" applyAlignment="1" applyProtection="1">
      <alignment vertical="top"/>
    </xf>
    <xf numFmtId="0" fontId="4" fillId="0" borderId="0" xfId="2" applyFont="1" applyAlignment="1" applyProtection="1">
      <alignment vertical="top"/>
    </xf>
    <xf numFmtId="177" fontId="17" fillId="0" borderId="0" xfId="0" applyNumberFormat="1" applyFont="1" applyAlignment="1" applyProtection="1">
      <alignment horizontal="right" vertical="top"/>
    </xf>
    <xf numFmtId="0" fontId="17" fillId="0" borderId="0" xfId="0" applyFont="1" applyAlignment="1" applyProtection="1">
      <alignment vertical="top"/>
    </xf>
    <xf numFmtId="182" fontId="4" fillId="0" borderId="0" xfId="1" applyNumberFormat="1" applyFont="1" applyAlignment="1" applyProtection="1">
      <alignment horizontal="right" vertical="center"/>
    </xf>
    <xf numFmtId="178" fontId="4" fillId="0" borderId="0" xfId="1" applyNumberFormat="1" applyFont="1" applyAlignment="1" applyProtection="1">
      <alignment horizontal="right" vertical="center"/>
    </xf>
    <xf numFmtId="0" fontId="17" fillId="0" borderId="0" xfId="2" applyFont="1" applyAlignment="1" applyProtection="1">
      <alignment horizontal="left" vertical="center" wrapText="1"/>
    </xf>
    <xf numFmtId="0" fontId="4" fillId="0" borderId="19"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14" xfId="2" applyFont="1" applyBorder="1" applyAlignment="1" applyProtection="1">
      <alignment horizontal="center" vertical="center"/>
    </xf>
    <xf numFmtId="0" fontId="4" fillId="0" borderId="15" xfId="2" applyFont="1" applyBorder="1" applyAlignment="1" applyProtection="1">
      <alignment horizontal="center" vertical="center"/>
    </xf>
    <xf numFmtId="0" fontId="4" fillId="0" borderId="17" xfId="2" applyFont="1" applyBorder="1" applyAlignment="1" applyProtection="1">
      <alignment horizontal="center" vertical="center"/>
    </xf>
    <xf numFmtId="49" fontId="4" fillId="0" borderId="19"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0" fontId="4" fillId="0" borderId="14"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17" xfId="0" applyFont="1" applyBorder="1" applyAlignment="1" applyProtection="1">
      <alignment horizontal="center" vertical="center"/>
    </xf>
    <xf numFmtId="180" fontId="4" fillId="0" borderId="20" xfId="0" applyNumberFormat="1" applyFont="1" applyBorder="1" applyProtection="1">
      <alignment vertical="center"/>
    </xf>
    <xf numFmtId="0" fontId="4" fillId="0" borderId="21"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49" fontId="4" fillId="3" borderId="21" xfId="0" applyNumberFormat="1" applyFont="1" applyFill="1" applyBorder="1" applyAlignment="1" applyProtection="1">
      <alignment horizontal="center" vertical="center"/>
    </xf>
    <xf numFmtId="49" fontId="4" fillId="3" borderId="3" xfId="0" applyNumberFormat="1" applyFont="1" applyFill="1" applyBorder="1" applyAlignment="1" applyProtection="1">
      <alignment horizontal="center" vertical="center"/>
    </xf>
    <xf numFmtId="49" fontId="4" fillId="3" borderId="4" xfId="0" applyNumberFormat="1" applyFont="1" applyFill="1" applyBorder="1" applyAlignment="1" applyProtection="1">
      <alignment horizontal="center" vertical="center"/>
    </xf>
    <xf numFmtId="0" fontId="4" fillId="3" borderId="21"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0" borderId="11"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6" xfId="0" applyFont="1" applyBorder="1" applyAlignment="1" applyProtection="1">
      <alignment horizontal="left" vertical="center"/>
    </xf>
    <xf numFmtId="0" fontId="4" fillId="3" borderId="11" xfId="0"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38" fontId="4" fillId="0" borderId="35" xfId="0" applyNumberFormat="1" applyFont="1" applyBorder="1" applyAlignment="1" applyProtection="1">
      <alignment horizontal="right" vertical="center"/>
    </xf>
    <xf numFmtId="38" fontId="4" fillId="0" borderId="22" xfId="0" applyNumberFormat="1" applyFont="1" applyBorder="1" applyAlignment="1" applyProtection="1">
      <alignment horizontal="right" vertical="center"/>
    </xf>
    <xf numFmtId="0" fontId="18" fillId="0" borderId="20" xfId="0" applyFont="1" applyBorder="1" applyProtection="1">
      <alignment vertical="center"/>
    </xf>
    <xf numFmtId="0" fontId="4" fillId="0" borderId="32" xfId="0" applyFont="1" applyBorder="1" applyAlignment="1" applyProtection="1">
      <alignment horizontal="left" vertical="center"/>
    </xf>
    <xf numFmtId="0" fontId="4" fillId="0" borderId="28" xfId="0" applyFont="1" applyBorder="1" applyAlignment="1" applyProtection="1">
      <alignment horizontal="left" vertical="center"/>
    </xf>
    <xf numFmtId="0" fontId="4" fillId="0" borderId="33" xfId="0" applyFont="1" applyBorder="1" applyAlignment="1" applyProtection="1">
      <alignment horizontal="left" vertical="center"/>
    </xf>
    <xf numFmtId="0" fontId="18" fillId="0" borderId="6" xfId="0" applyFont="1" applyBorder="1" applyProtection="1">
      <alignment vertical="center"/>
    </xf>
    <xf numFmtId="0" fontId="4" fillId="0" borderId="16" xfId="0" applyFont="1" applyBorder="1" applyAlignment="1" applyProtection="1">
      <alignment horizontal="left" vertical="top"/>
    </xf>
    <xf numFmtId="0" fontId="4" fillId="0" borderId="12" xfId="0" applyFont="1" applyBorder="1" applyAlignment="1" applyProtection="1">
      <alignment horizontal="left" vertical="top"/>
    </xf>
    <xf numFmtId="0" fontId="4" fillId="0" borderId="13" xfId="0" applyFont="1" applyBorder="1" applyAlignment="1" applyProtection="1">
      <alignment horizontal="left" vertical="top"/>
    </xf>
    <xf numFmtId="0" fontId="18" fillId="0" borderId="13" xfId="0" applyFont="1" applyBorder="1" applyProtection="1">
      <alignment vertical="center"/>
    </xf>
    <xf numFmtId="0" fontId="4" fillId="0" borderId="0" xfId="0" applyFont="1" applyAlignment="1" applyProtection="1">
      <alignment horizontal="left" vertical="top"/>
    </xf>
    <xf numFmtId="182" fontId="4" fillId="0" borderId="0" xfId="1" applyNumberFormat="1" applyFont="1" applyProtection="1">
      <alignment vertical="center"/>
    </xf>
    <xf numFmtId="178" fontId="4" fillId="0" borderId="20" xfId="1" applyNumberFormat="1" applyFont="1" applyBorder="1" applyAlignment="1" applyProtection="1">
      <alignment horizontal="right" vertical="center"/>
    </xf>
    <xf numFmtId="177" fontId="15" fillId="0" borderId="0" xfId="0" applyNumberFormat="1" applyFont="1" applyAlignment="1" applyProtection="1">
      <alignment horizontal="right" vertical="top"/>
    </xf>
    <xf numFmtId="177" fontId="17" fillId="0" borderId="0" xfId="0" applyNumberFormat="1" applyFont="1" applyAlignment="1" applyProtection="1">
      <alignment vertical="top"/>
    </xf>
    <xf numFmtId="182" fontId="4" fillId="0" borderId="0" xfId="1" applyNumberFormat="1" applyFont="1" applyAlignment="1" applyProtection="1">
      <alignment horizontal="center" vertical="center"/>
    </xf>
    <xf numFmtId="178" fontId="4" fillId="0" borderId="0" xfId="1" applyNumberFormat="1" applyFont="1" applyAlignment="1" applyProtection="1">
      <alignment horizontal="left" vertical="center"/>
    </xf>
    <xf numFmtId="0" fontId="4" fillId="0" borderId="0" xfId="0" applyFont="1" applyAlignment="1" applyProtection="1">
      <alignment horizontal="left" vertical="center"/>
    </xf>
    <xf numFmtId="178" fontId="4" fillId="0" borderId="0" xfId="1" applyNumberFormat="1" applyFont="1" applyProtection="1">
      <alignment vertical="center"/>
    </xf>
    <xf numFmtId="182" fontId="15" fillId="0" borderId="0" xfId="0" applyNumberFormat="1" applyFont="1" applyAlignment="1" applyProtection="1">
      <alignment horizontal="right" vertical="top"/>
    </xf>
    <xf numFmtId="178" fontId="4" fillId="0" borderId="21" xfId="1" applyNumberFormat="1" applyFont="1" applyBorder="1" applyAlignment="1" applyProtection="1">
      <alignment horizontal="left" vertical="center"/>
    </xf>
    <xf numFmtId="178" fontId="4" fillId="0" borderId="3" xfId="1" applyNumberFormat="1" applyFont="1" applyBorder="1" applyAlignment="1" applyProtection="1">
      <alignment horizontal="left" vertical="center"/>
    </xf>
    <xf numFmtId="178" fontId="4" fillId="0" borderId="4" xfId="1" applyNumberFormat="1" applyFont="1" applyBorder="1" applyAlignment="1" applyProtection="1">
      <alignment horizontal="left" vertical="center"/>
    </xf>
    <xf numFmtId="178" fontId="4" fillId="0" borderId="11" xfId="1" applyNumberFormat="1" applyFont="1" applyBorder="1" applyAlignment="1" applyProtection="1">
      <alignment horizontal="left" vertical="center"/>
    </xf>
    <xf numFmtId="178" fontId="4" fillId="0" borderId="5"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182" fontId="4" fillId="0" borderId="11" xfId="1" applyNumberFormat="1" applyFont="1" applyBorder="1" applyAlignment="1" applyProtection="1">
      <alignment horizontal="left" vertical="center"/>
    </xf>
    <xf numFmtId="182" fontId="4" fillId="0" borderId="5" xfId="1" applyNumberFormat="1" applyFont="1" applyBorder="1" applyAlignment="1" applyProtection="1">
      <alignment horizontal="left" vertical="center"/>
    </xf>
    <xf numFmtId="182" fontId="4" fillId="0" borderId="6" xfId="1" applyNumberFormat="1" applyFont="1" applyBorder="1" applyAlignment="1" applyProtection="1">
      <alignment horizontal="left" vertical="center"/>
    </xf>
    <xf numFmtId="38" fontId="19" fillId="0" borderId="11" xfId="1" applyNumberFormat="1" applyFont="1" applyBorder="1" applyAlignment="1" applyProtection="1">
      <alignment horizontal="right" vertical="center"/>
    </xf>
    <xf numFmtId="182" fontId="19" fillId="0" borderId="5" xfId="1" applyNumberFormat="1" applyFont="1" applyBorder="1" applyAlignment="1" applyProtection="1">
      <alignment horizontal="right" vertical="center"/>
    </xf>
    <xf numFmtId="182" fontId="19" fillId="0" borderId="6" xfId="1" applyNumberFormat="1" applyFont="1" applyBorder="1" applyAlignment="1" applyProtection="1">
      <alignment horizontal="right" vertical="center"/>
    </xf>
    <xf numFmtId="178" fontId="19" fillId="0" borderId="34" xfId="1" applyNumberFormat="1" applyFont="1" applyBorder="1" applyAlignment="1" applyProtection="1">
      <alignment horizontal="left" vertical="center"/>
    </xf>
    <xf numFmtId="178" fontId="4" fillId="0" borderId="8" xfId="1" applyNumberFormat="1" applyFont="1" applyBorder="1" applyAlignment="1" applyProtection="1">
      <alignment horizontal="left" vertical="center"/>
    </xf>
    <xf numFmtId="178" fontId="4" fillId="0" borderId="10" xfId="1" applyNumberFormat="1" applyFont="1" applyBorder="1" applyAlignment="1" applyProtection="1">
      <alignment horizontal="left" vertical="center"/>
    </xf>
    <xf numFmtId="0" fontId="15" fillId="0" borderId="0" xfId="0" applyFont="1" applyAlignment="1" applyProtection="1">
      <alignment horizontal="left" vertical="top"/>
    </xf>
    <xf numFmtId="178" fontId="4" fillId="0" borderId="0" xfId="1" applyNumberFormat="1" applyFont="1" applyAlignment="1" applyProtection="1">
      <alignment vertical="top"/>
    </xf>
    <xf numFmtId="0" fontId="17" fillId="0" borderId="0" xfId="0" applyFont="1" applyAlignment="1" applyProtection="1">
      <alignment horizontal="left" vertical="top" wrapText="1"/>
    </xf>
    <xf numFmtId="0" fontId="4" fillId="0" borderId="19" xfId="0" applyFont="1" applyBorder="1" applyProtection="1">
      <alignment vertical="center"/>
    </xf>
    <xf numFmtId="0" fontId="4" fillId="0" borderId="1" xfId="0" applyFont="1" applyBorder="1" applyProtection="1">
      <alignment vertical="center"/>
    </xf>
    <xf numFmtId="0" fontId="4" fillId="0" borderId="2" xfId="0" applyFont="1" applyBorder="1" applyProtection="1">
      <alignment vertical="center"/>
    </xf>
    <xf numFmtId="178" fontId="4" fillId="0" borderId="19" xfId="1" applyNumberFormat="1" applyFont="1" applyBorder="1" applyAlignment="1" applyProtection="1">
      <alignment horizontal="center" vertical="center"/>
    </xf>
    <xf numFmtId="178" fontId="4" fillId="0" borderId="1" xfId="1" applyNumberFormat="1" applyFont="1" applyBorder="1" applyAlignment="1" applyProtection="1">
      <alignment horizontal="center" vertical="center"/>
    </xf>
    <xf numFmtId="178" fontId="4" fillId="0" borderId="2" xfId="1" applyNumberFormat="1" applyFont="1" applyBorder="1" applyAlignment="1" applyProtection="1">
      <alignment horizontal="center" vertical="center"/>
    </xf>
    <xf numFmtId="0" fontId="4" fillId="0" borderId="21" xfId="2" applyFont="1" applyBorder="1" applyProtection="1">
      <alignment vertical="center"/>
    </xf>
    <xf numFmtId="0" fontId="4" fillId="0" borderId="3" xfId="2" applyFont="1" applyBorder="1" applyProtection="1">
      <alignment vertical="center"/>
    </xf>
    <xf numFmtId="0" fontId="4" fillId="0" borderId="4" xfId="2" applyFont="1" applyBorder="1" applyProtection="1">
      <alignment vertical="center"/>
    </xf>
    <xf numFmtId="0" fontId="4" fillId="0" borderId="11" xfId="2" applyFont="1" applyBorder="1" applyProtection="1">
      <alignment vertical="center"/>
    </xf>
    <xf numFmtId="0" fontId="4" fillId="0" borderId="5" xfId="2" applyFont="1" applyBorder="1" applyProtection="1">
      <alignment vertical="center"/>
    </xf>
    <xf numFmtId="0" fontId="4" fillId="0" borderId="6" xfId="2" applyFont="1" applyBorder="1" applyProtection="1">
      <alignment vertical="center"/>
    </xf>
    <xf numFmtId="0" fontId="4" fillId="0" borderId="31" xfId="2" applyFont="1" applyBorder="1" applyProtection="1">
      <alignment vertical="center"/>
    </xf>
    <xf numFmtId="0" fontId="4" fillId="0" borderId="26" xfId="2" applyFont="1" applyBorder="1" applyProtection="1">
      <alignment vertical="center"/>
    </xf>
    <xf numFmtId="0" fontId="4" fillId="0" borderId="27" xfId="2" applyFont="1" applyBorder="1" applyProtection="1">
      <alignment vertical="center"/>
    </xf>
    <xf numFmtId="180" fontId="4" fillId="0" borderId="23" xfId="0" applyNumberFormat="1" applyFont="1" applyBorder="1" applyProtection="1">
      <alignment vertical="center"/>
    </xf>
    <xf numFmtId="180" fontId="4" fillId="0" borderId="24" xfId="0" applyNumberFormat="1" applyFont="1" applyBorder="1" applyProtection="1">
      <alignment vertical="center"/>
    </xf>
    <xf numFmtId="180" fontId="4" fillId="0" borderId="25" xfId="0" applyNumberFormat="1" applyFont="1" applyBorder="1" applyProtection="1">
      <alignment vertical="center"/>
    </xf>
    <xf numFmtId="38" fontId="19" fillId="0" borderId="23" xfId="1" applyNumberFormat="1" applyFont="1" applyBorder="1" applyAlignment="1" applyProtection="1">
      <alignment horizontal="right" vertical="center"/>
    </xf>
    <xf numFmtId="178" fontId="19" fillId="0" borderId="24" xfId="1" applyNumberFormat="1" applyFont="1" applyBorder="1" applyAlignment="1" applyProtection="1">
      <alignment horizontal="right" vertical="center"/>
    </xf>
    <xf numFmtId="178" fontId="19" fillId="0" borderId="25" xfId="1" applyNumberFormat="1" applyFont="1" applyBorder="1" applyAlignment="1" applyProtection="1">
      <alignment horizontal="right" vertical="center"/>
    </xf>
    <xf numFmtId="178" fontId="4" fillId="0" borderId="14" xfId="1" applyNumberFormat="1" applyFont="1" applyBorder="1" applyAlignment="1" applyProtection="1">
      <alignment horizontal="left" vertical="center"/>
    </xf>
    <xf numFmtId="178" fontId="4" fillId="0" borderId="15" xfId="1" applyNumberFormat="1" applyFont="1" applyBorder="1" applyAlignment="1" applyProtection="1">
      <alignment horizontal="left" vertical="center"/>
    </xf>
    <xf numFmtId="178" fontId="4" fillId="0" borderId="17" xfId="1" applyNumberFormat="1" applyFont="1" applyBorder="1" applyAlignment="1" applyProtection="1">
      <alignment horizontal="left" vertical="center"/>
    </xf>
    <xf numFmtId="178" fontId="4" fillId="0" borderId="32" xfId="1" applyNumberFormat="1" applyFont="1" applyBorder="1" applyAlignment="1" applyProtection="1">
      <alignment horizontal="left" vertical="center"/>
    </xf>
    <xf numFmtId="178" fontId="4" fillId="0" borderId="28" xfId="1" applyNumberFormat="1" applyFont="1" applyBorder="1" applyAlignment="1" applyProtection="1">
      <alignment horizontal="left" vertical="center"/>
    </xf>
    <xf numFmtId="178" fontId="4" fillId="0" borderId="33" xfId="1" applyNumberFormat="1" applyFont="1" applyBorder="1" applyAlignment="1" applyProtection="1">
      <alignment horizontal="left" vertical="center"/>
    </xf>
    <xf numFmtId="0" fontId="4" fillId="0" borderId="23" xfId="0" applyFont="1" applyBorder="1" applyProtection="1">
      <alignment vertical="center"/>
    </xf>
    <xf numFmtId="0" fontId="4" fillId="0" borderId="24" xfId="0" applyFont="1" applyBorder="1" applyProtection="1">
      <alignment vertical="center"/>
    </xf>
    <xf numFmtId="0" fontId="4" fillId="0" borderId="25" xfId="0" applyFont="1" applyBorder="1" applyProtection="1">
      <alignment vertical="center"/>
    </xf>
    <xf numFmtId="186" fontId="19" fillId="0" borderId="23" xfId="1" applyNumberFormat="1" applyFont="1" applyBorder="1" applyAlignment="1" applyProtection="1">
      <alignment horizontal="right" vertical="center"/>
    </xf>
    <xf numFmtId="184" fontId="19" fillId="0" borderId="24" xfId="1" applyNumberFormat="1" applyFont="1" applyBorder="1" applyAlignment="1" applyProtection="1">
      <alignment horizontal="right" vertical="center"/>
    </xf>
    <xf numFmtId="184" fontId="19" fillId="0" borderId="25" xfId="1" applyNumberFormat="1" applyFont="1" applyBorder="1" applyAlignment="1" applyProtection="1">
      <alignment horizontal="right" vertical="center"/>
    </xf>
    <xf numFmtId="0" fontId="13" fillId="0" borderId="13" xfId="0" applyFont="1" applyBorder="1" applyAlignment="1" applyProtection="1">
      <alignment vertical="top"/>
    </xf>
    <xf numFmtId="0" fontId="17" fillId="0" borderId="12" xfId="0" applyFont="1" applyBorder="1" applyAlignment="1" applyProtection="1">
      <alignment horizontal="left" vertical="center" wrapText="1"/>
    </xf>
    <xf numFmtId="0" fontId="4" fillId="0" borderId="19" xfId="1" applyFont="1" applyBorder="1" applyAlignment="1" applyProtection="1">
      <alignment horizontal="center" vertical="center"/>
    </xf>
    <xf numFmtId="0" fontId="4" fillId="0" borderId="1" xfId="1" applyFont="1" applyBorder="1" applyAlignment="1" applyProtection="1">
      <alignment horizontal="center" vertical="center"/>
    </xf>
    <xf numFmtId="0" fontId="4" fillId="0" borderId="2" xfId="1" applyFont="1" applyBorder="1" applyAlignment="1" applyProtection="1">
      <alignment horizontal="center" vertical="center"/>
    </xf>
    <xf numFmtId="177" fontId="4" fillId="0" borderId="14" xfId="0" applyNumberFormat="1" applyFont="1" applyBorder="1" applyAlignment="1" applyProtection="1">
      <alignment horizontal="center" vertical="center" wrapText="1"/>
    </xf>
    <xf numFmtId="177" fontId="4" fillId="0" borderId="15" xfId="0" applyNumberFormat="1" applyFont="1" applyBorder="1" applyAlignment="1" applyProtection="1">
      <alignment horizontal="center" vertical="center" wrapText="1"/>
    </xf>
    <xf numFmtId="177" fontId="4" fillId="0" borderId="17" xfId="0" applyNumberFormat="1" applyFont="1" applyBorder="1" applyAlignment="1" applyProtection="1">
      <alignment horizontal="center" vertical="center" wrapText="1"/>
    </xf>
    <xf numFmtId="178" fontId="4" fillId="0" borderId="22" xfId="1" applyNumberFormat="1" applyFont="1" applyBorder="1" applyProtection="1">
      <alignment vertical="center"/>
    </xf>
    <xf numFmtId="178" fontId="4" fillId="0" borderId="4" xfId="1" applyNumberFormat="1" applyFont="1" applyBorder="1" applyProtection="1">
      <alignment vertical="center"/>
    </xf>
    <xf numFmtId="178" fontId="4" fillId="0" borderId="17" xfId="1" applyNumberFormat="1" applyFont="1" applyBorder="1" applyProtection="1">
      <alignment vertical="center"/>
    </xf>
    <xf numFmtId="177" fontId="4" fillId="0" borderId="18" xfId="0" applyNumberFormat="1" applyFont="1" applyBorder="1" applyAlignment="1" applyProtection="1">
      <alignment horizontal="center" vertical="center" wrapText="1"/>
    </xf>
    <xf numFmtId="177" fontId="4" fillId="0" borderId="0" xfId="0" applyNumberFormat="1" applyFont="1" applyAlignment="1" applyProtection="1">
      <alignment horizontal="center" vertical="center" wrapText="1"/>
    </xf>
    <xf numFmtId="177" fontId="4" fillId="0" borderId="20" xfId="0" applyNumberFormat="1" applyFont="1" applyBorder="1" applyAlignment="1" applyProtection="1">
      <alignment horizontal="center" vertical="center" wrapText="1"/>
    </xf>
    <xf numFmtId="178" fontId="4" fillId="0" borderId="12" xfId="1" applyNumberFormat="1" applyFont="1" applyBorder="1" applyProtection="1">
      <alignment vertical="center"/>
    </xf>
    <xf numFmtId="178" fontId="4" fillId="0" borderId="33" xfId="1" applyNumberFormat="1" applyFont="1" applyBorder="1" applyProtection="1">
      <alignment vertical="center"/>
    </xf>
    <xf numFmtId="14" fontId="4" fillId="0" borderId="0" xfId="1" applyNumberFormat="1" applyFont="1" applyProtection="1">
      <alignment vertical="center"/>
    </xf>
    <xf numFmtId="178" fontId="4" fillId="0" borderId="10" xfId="1" applyNumberFormat="1" applyFont="1" applyBorder="1" applyProtection="1">
      <alignment vertical="center"/>
    </xf>
    <xf numFmtId="177" fontId="4" fillId="0" borderId="16" xfId="0" applyNumberFormat="1" applyFont="1" applyBorder="1" applyAlignment="1" applyProtection="1">
      <alignment horizontal="center" vertical="center" wrapText="1"/>
    </xf>
    <xf numFmtId="177" fontId="4" fillId="0" borderId="12" xfId="0" applyNumberFormat="1" applyFont="1" applyBorder="1" applyAlignment="1" applyProtection="1">
      <alignment horizontal="center" vertical="center" wrapText="1"/>
    </xf>
    <xf numFmtId="177" fontId="4" fillId="0" borderId="13" xfId="0" applyNumberFormat="1" applyFont="1" applyBorder="1" applyAlignment="1" applyProtection="1">
      <alignment horizontal="center" vertical="center" wrapText="1"/>
    </xf>
    <xf numFmtId="0" fontId="15" fillId="0" borderId="0" xfId="2" applyFont="1" applyAlignment="1" applyProtection="1">
      <alignment vertical="top"/>
    </xf>
    <xf numFmtId="0" fontId="15" fillId="0" borderId="0" xfId="2" applyFont="1" applyProtection="1">
      <alignment vertical="center"/>
    </xf>
    <xf numFmtId="0" fontId="4" fillId="0" borderId="21" xfId="1" applyFont="1" applyBorder="1" applyAlignment="1" applyProtection="1">
      <alignment horizontal="left" vertical="center"/>
    </xf>
    <xf numFmtId="0" fontId="4" fillId="0" borderId="3" xfId="1" applyFont="1" applyBorder="1" applyAlignment="1" applyProtection="1">
      <alignment horizontal="left" vertical="center"/>
    </xf>
    <xf numFmtId="0" fontId="4" fillId="0" borderId="4" xfId="1" applyFont="1" applyBorder="1" applyAlignment="1" applyProtection="1">
      <alignment horizontal="left" vertical="center"/>
    </xf>
    <xf numFmtId="178" fontId="4" fillId="0" borderId="18" xfId="1" applyNumberFormat="1" applyFont="1" applyBorder="1" applyAlignment="1" applyProtection="1">
      <alignment horizontal="left" vertical="center"/>
    </xf>
    <xf numFmtId="178" fontId="4" fillId="0" borderId="0" xfId="1" applyNumberFormat="1" applyFont="1" applyAlignment="1" applyProtection="1">
      <alignment horizontal="left" vertical="center"/>
    </xf>
    <xf numFmtId="178" fontId="4" fillId="0" borderId="20" xfId="1" applyNumberFormat="1" applyFont="1" applyBorder="1" applyAlignment="1" applyProtection="1">
      <alignment horizontal="left" vertical="center"/>
    </xf>
    <xf numFmtId="0" fontId="4" fillId="0" borderId="32" xfId="2" applyFont="1" applyBorder="1" applyAlignment="1" applyProtection="1">
      <alignment horizontal="left" vertical="center"/>
    </xf>
    <xf numFmtId="0" fontId="4" fillId="0" borderId="28" xfId="2" applyFont="1" applyBorder="1" applyAlignment="1" applyProtection="1">
      <alignment horizontal="left" vertical="center"/>
    </xf>
    <xf numFmtId="0" fontId="4" fillId="0" borderId="33" xfId="2" applyFont="1" applyBorder="1" applyAlignment="1" applyProtection="1">
      <alignment horizontal="left" vertical="center"/>
    </xf>
    <xf numFmtId="0" fontId="4" fillId="0" borderId="23" xfId="1" applyFont="1" applyBorder="1" applyAlignment="1" applyProtection="1">
      <alignment horizontal="left" vertical="center"/>
    </xf>
    <xf numFmtId="0" fontId="4" fillId="0" borderId="24" xfId="1" applyFont="1" applyBorder="1" applyAlignment="1" applyProtection="1">
      <alignment horizontal="left" vertical="center"/>
    </xf>
    <xf numFmtId="0" fontId="4" fillId="0" borderId="25" xfId="1" applyFont="1" applyBorder="1" applyAlignment="1" applyProtection="1">
      <alignment horizontal="left" vertical="center"/>
    </xf>
    <xf numFmtId="0" fontId="15" fillId="0" borderId="0" xfId="0" applyFont="1" applyAlignment="1" applyProtection="1">
      <alignment vertical="center" wrapText="1"/>
    </xf>
    <xf numFmtId="183" fontId="4" fillId="0" borderId="0" xfId="2" applyNumberFormat="1" applyFont="1" applyProtection="1">
      <alignment vertical="center"/>
    </xf>
    <xf numFmtId="0" fontId="4" fillId="0" borderId="42" xfId="2" applyFont="1" applyBorder="1" applyProtection="1">
      <alignment vertical="center"/>
    </xf>
    <xf numFmtId="0" fontId="4" fillId="0" borderId="43" xfId="2" applyFont="1" applyBorder="1" applyProtection="1">
      <alignment vertical="center"/>
    </xf>
    <xf numFmtId="0" fontId="4" fillId="0" borderId="43" xfId="2" applyFont="1" applyBorder="1" applyAlignment="1" applyProtection="1">
      <alignment horizontal="center" vertical="center" wrapText="1"/>
    </xf>
    <xf numFmtId="0" fontId="4" fillId="0" borderId="46" xfId="2" applyFont="1" applyBorder="1" applyProtection="1">
      <alignment vertical="center"/>
    </xf>
    <xf numFmtId="0" fontId="4" fillId="0" borderId="1" xfId="2" applyFont="1" applyBorder="1" applyProtection="1">
      <alignment vertical="center"/>
    </xf>
    <xf numFmtId="0" fontId="4" fillId="0" borderId="47" xfId="2" applyFont="1" applyBorder="1" applyProtection="1">
      <alignment vertical="center"/>
    </xf>
    <xf numFmtId="0" fontId="4" fillId="0" borderId="43" xfId="2" applyFont="1" applyBorder="1" applyAlignment="1" applyProtection="1">
      <alignment horizontal="center" vertical="center" wrapText="1"/>
    </xf>
    <xf numFmtId="0" fontId="4" fillId="0" borderId="44" xfId="2" applyFont="1" applyBorder="1" applyProtection="1">
      <alignment vertical="center"/>
    </xf>
    <xf numFmtId="0" fontId="4" fillId="0" borderId="52" xfId="2" applyFont="1" applyBorder="1" applyAlignment="1" applyProtection="1">
      <alignment horizontal="center" vertical="center"/>
    </xf>
    <xf numFmtId="0" fontId="4" fillId="0" borderId="51" xfId="2" applyFont="1" applyBorder="1" applyAlignment="1" applyProtection="1">
      <alignment vertical="center" wrapText="1"/>
    </xf>
    <xf numFmtId="0" fontId="4" fillId="0" borderId="51" xfId="2" applyFont="1" applyBorder="1" applyAlignment="1" applyProtection="1">
      <alignment horizontal="center" vertical="center"/>
    </xf>
    <xf numFmtId="0" fontId="4" fillId="0" borderId="29" xfId="2" applyFont="1" applyBorder="1" applyProtection="1">
      <alignment vertical="center"/>
    </xf>
    <xf numFmtId="0" fontId="4" fillId="0" borderId="38" xfId="2" applyFont="1" applyBorder="1" applyProtection="1">
      <alignment vertical="center"/>
    </xf>
    <xf numFmtId="0" fontId="4" fillId="0" borderId="36" xfId="2" applyFont="1" applyBorder="1" applyAlignment="1" applyProtection="1">
      <alignment horizontal="center" vertical="center"/>
    </xf>
    <xf numFmtId="0" fontId="4" fillId="0" borderId="48" xfId="2" applyFont="1" applyBorder="1" applyAlignment="1" applyProtection="1">
      <alignment vertical="center" wrapText="1"/>
    </xf>
    <xf numFmtId="0" fontId="4" fillId="0" borderId="48" xfId="2" applyFont="1" applyBorder="1" applyAlignment="1" applyProtection="1">
      <alignment horizontal="center" vertical="center"/>
    </xf>
    <xf numFmtId="0" fontId="4" fillId="0" borderId="58" xfId="2" applyFont="1" applyBorder="1" applyProtection="1">
      <alignment vertical="center"/>
    </xf>
    <xf numFmtId="0" fontId="4" fillId="0" borderId="30" xfId="2" applyFont="1" applyBorder="1" applyProtection="1">
      <alignment vertical="center"/>
    </xf>
    <xf numFmtId="0" fontId="4" fillId="0" borderId="41" xfId="2" applyFont="1" applyBorder="1" applyAlignment="1" applyProtection="1">
      <alignment horizontal="center" vertical="center"/>
    </xf>
    <xf numFmtId="0" fontId="4" fillId="0" borderId="57" xfId="2" applyFont="1" applyBorder="1" applyAlignment="1" applyProtection="1">
      <alignment vertical="center" wrapText="1"/>
    </xf>
    <xf numFmtId="0" fontId="4" fillId="0" borderId="57" xfId="2" applyFont="1" applyBorder="1" applyAlignment="1" applyProtection="1">
      <alignment horizontal="center" vertical="center"/>
    </xf>
    <xf numFmtId="0" fontId="4" fillId="0" borderId="7" xfId="2" applyFont="1" applyBorder="1" applyProtection="1">
      <alignment vertical="center"/>
    </xf>
    <xf numFmtId="0" fontId="4" fillId="0" borderId="8" xfId="2" applyFont="1" applyBorder="1" applyProtection="1">
      <alignment vertical="center"/>
    </xf>
    <xf numFmtId="0" fontId="4" fillId="0" borderId="9" xfId="2" applyFont="1" applyBorder="1" applyProtection="1">
      <alignment vertical="center"/>
    </xf>
    <xf numFmtId="0" fontId="4" fillId="0" borderId="39" xfId="2" applyFont="1" applyBorder="1" applyAlignment="1" applyProtection="1">
      <alignment horizontal="center" vertical="center"/>
    </xf>
    <xf numFmtId="0" fontId="4" fillId="0" borderId="56" xfId="2" applyFont="1" applyBorder="1" applyAlignment="1" applyProtection="1">
      <alignment vertical="center" wrapText="1"/>
    </xf>
    <xf numFmtId="0" fontId="4" fillId="0" borderId="56" xfId="2" applyFont="1" applyBorder="1" applyAlignment="1" applyProtection="1">
      <alignment horizontal="center" vertical="center"/>
    </xf>
    <xf numFmtId="0" fontId="4" fillId="0" borderId="54" xfId="2" applyFont="1" applyBorder="1" applyAlignment="1" applyProtection="1">
      <alignment horizontal="center" vertical="center"/>
    </xf>
    <xf numFmtId="0" fontId="4" fillId="0" borderId="53" xfId="2" applyFont="1" applyBorder="1" applyAlignment="1" applyProtection="1">
      <alignment vertical="center" wrapText="1"/>
    </xf>
    <xf numFmtId="0" fontId="4" fillId="0" borderId="53" xfId="2" applyFont="1" applyBorder="1" applyAlignment="1" applyProtection="1">
      <alignment horizontal="center" vertical="center"/>
    </xf>
    <xf numFmtId="0" fontId="4" fillId="0" borderId="51" xfId="2" applyFont="1" applyBorder="1" applyProtection="1">
      <alignment vertical="center"/>
    </xf>
    <xf numFmtId="0" fontId="4" fillId="0" borderId="48" xfId="2" applyFont="1" applyBorder="1" applyProtection="1">
      <alignment vertical="center"/>
    </xf>
    <xf numFmtId="0" fontId="4" fillId="0" borderId="57" xfId="2" applyFont="1" applyBorder="1" applyProtection="1">
      <alignment vertical="center"/>
    </xf>
    <xf numFmtId="0" fontId="4" fillId="0" borderId="56" xfId="2" applyFont="1" applyBorder="1" applyProtection="1">
      <alignment vertical="center"/>
    </xf>
    <xf numFmtId="0" fontId="4" fillId="0" borderId="53" xfId="2" applyFont="1" applyBorder="1" applyProtection="1">
      <alignment vertical="center"/>
    </xf>
    <xf numFmtId="0" fontId="4" fillId="0" borderId="42" xfId="2" applyFont="1" applyBorder="1" applyAlignment="1" applyProtection="1">
      <alignment horizontal="center" vertical="center"/>
    </xf>
    <xf numFmtId="0" fontId="4" fillId="0" borderId="43" xfId="2" applyFont="1" applyBorder="1" applyAlignment="1" applyProtection="1">
      <alignment horizontal="center" vertical="center"/>
    </xf>
    <xf numFmtId="0" fontId="4" fillId="0" borderId="0" xfId="2" applyFont="1" applyAlignment="1" applyProtection="1">
      <alignment horizontal="center" vertical="center"/>
    </xf>
    <xf numFmtId="0" fontId="4" fillId="0" borderId="0" xfId="2" applyFont="1" applyAlignment="1" applyProtection="1">
      <alignment horizontal="left" vertical="center"/>
    </xf>
    <xf numFmtId="49" fontId="19" fillId="4" borderId="30" xfId="2" applyNumberFormat="1" applyFont="1" applyFill="1" applyBorder="1" applyAlignment="1" applyProtection="1">
      <alignment horizontal="center" vertical="center"/>
    </xf>
    <xf numFmtId="178" fontId="4" fillId="0" borderId="12" xfId="0" applyNumberFormat="1" applyFont="1" applyBorder="1" applyProtection="1">
      <alignment vertical="center"/>
    </xf>
    <xf numFmtId="182" fontId="4" fillId="0" borderId="12" xfId="0" applyNumberFormat="1" applyFont="1" applyBorder="1" applyProtection="1">
      <alignment vertical="center"/>
    </xf>
    <xf numFmtId="182" fontId="4" fillId="0" borderId="12" xfId="0" applyNumberFormat="1" applyFont="1" applyBorder="1" applyAlignment="1" applyProtection="1">
      <alignment vertical="top"/>
    </xf>
    <xf numFmtId="178" fontId="4" fillId="0" borderId="12" xfId="0" applyNumberFormat="1" applyFont="1" applyBorder="1" applyAlignment="1" applyProtection="1">
      <alignment vertical="top"/>
    </xf>
    <xf numFmtId="0" fontId="4" fillId="0" borderId="12" xfId="0" applyFont="1" applyBorder="1" applyAlignment="1" applyProtection="1">
      <alignment vertical="top"/>
    </xf>
    <xf numFmtId="0" fontId="4" fillId="0" borderId="13" xfId="2" applyFont="1" applyBorder="1" applyProtection="1">
      <alignment vertical="center"/>
    </xf>
    <xf numFmtId="0" fontId="15" fillId="0" borderId="18" xfId="0" applyFont="1" applyBorder="1" applyProtection="1">
      <alignment vertical="center"/>
    </xf>
    <xf numFmtId="0" fontId="14" fillId="0" borderId="64" xfId="0" applyFont="1" applyBorder="1" applyProtection="1">
      <alignment vertical="center"/>
    </xf>
    <xf numFmtId="49" fontId="4" fillId="0" borderId="42" xfId="0" applyNumberFormat="1" applyFont="1" applyBorder="1" applyProtection="1">
      <alignment vertical="center"/>
    </xf>
    <xf numFmtId="49" fontId="4" fillId="0" borderId="1" xfId="0" applyNumberFormat="1" applyFont="1" applyBorder="1" applyProtection="1">
      <alignment vertical="center"/>
    </xf>
    <xf numFmtId="49" fontId="4" fillId="0" borderId="47" xfId="0" applyNumberFormat="1" applyFont="1" applyBorder="1" applyProtection="1">
      <alignment vertical="center"/>
    </xf>
    <xf numFmtId="49" fontId="4" fillId="0" borderId="46" xfId="0" applyNumberFormat="1" applyFont="1" applyBorder="1" applyAlignment="1" applyProtection="1">
      <alignment horizontal="left" vertical="center"/>
    </xf>
    <xf numFmtId="49" fontId="4" fillId="0" borderId="47" xfId="0" applyNumberFormat="1" applyFont="1" applyBorder="1" applyAlignment="1" applyProtection="1">
      <alignment horizontal="left" vertical="center"/>
    </xf>
    <xf numFmtId="49" fontId="4" fillId="0" borderId="46" xfId="0" applyNumberFormat="1" applyFont="1" applyBorder="1" applyProtection="1">
      <alignment vertical="center"/>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49" fontId="4" fillId="0" borderId="65" xfId="0" applyNumberFormat="1" applyFont="1" applyBorder="1" applyAlignment="1" applyProtection="1">
      <alignment horizontal="center" vertical="center" textRotation="255"/>
    </xf>
    <xf numFmtId="49" fontId="4" fillId="0" borderId="45" xfId="0" applyNumberFormat="1" applyFont="1" applyBorder="1" applyProtection="1">
      <alignment vertical="center"/>
    </xf>
    <xf numFmtId="49" fontId="4" fillId="0" borderId="55" xfId="0" applyNumberFormat="1" applyFont="1" applyBorder="1" applyProtection="1">
      <alignment vertical="center"/>
    </xf>
    <xf numFmtId="49" fontId="4" fillId="0" borderId="66" xfId="0" applyNumberFormat="1" applyFont="1" applyBorder="1" applyAlignment="1" applyProtection="1">
      <alignment horizontal="center" vertical="center" textRotation="255"/>
    </xf>
    <xf numFmtId="49" fontId="4" fillId="0" borderId="49" xfId="0" applyNumberFormat="1" applyFont="1" applyBorder="1" applyProtection="1">
      <alignment vertical="center"/>
    </xf>
    <xf numFmtId="49" fontId="4" fillId="0" borderId="50" xfId="0" applyNumberFormat="1" applyFont="1" applyBorder="1" applyProtection="1">
      <alignment vertical="center"/>
    </xf>
    <xf numFmtId="49" fontId="4" fillId="0" borderId="63" xfId="0" applyNumberFormat="1" applyFont="1" applyBorder="1" applyProtection="1">
      <alignment vertical="center"/>
    </xf>
    <xf numFmtId="49" fontId="4" fillId="0" borderId="37" xfId="0" applyNumberFormat="1" applyFont="1" applyBorder="1" applyProtection="1">
      <alignment vertical="center"/>
    </xf>
    <xf numFmtId="49" fontId="4" fillId="0" borderId="62" xfId="0" applyNumberFormat="1" applyFont="1" applyBorder="1" applyProtection="1">
      <alignment vertical="center"/>
    </xf>
    <xf numFmtId="49" fontId="4" fillId="0" borderId="40" xfId="0" applyNumberFormat="1" applyFont="1" applyBorder="1" applyProtection="1">
      <alignment vertical="center"/>
    </xf>
    <xf numFmtId="49" fontId="4" fillId="0" borderId="52" xfId="0" applyNumberFormat="1" applyFont="1" applyBorder="1" applyAlignment="1" applyProtection="1">
      <alignment horizontal="center" vertical="center" textRotation="255"/>
    </xf>
    <xf numFmtId="49" fontId="4" fillId="0" borderId="41" xfId="0" applyNumberFormat="1" applyFont="1" applyBorder="1" applyAlignment="1" applyProtection="1">
      <alignment vertical="center" textRotation="255"/>
    </xf>
    <xf numFmtId="49" fontId="4" fillId="0" borderId="66" xfId="0" applyNumberFormat="1" applyFont="1" applyBorder="1" applyAlignment="1" applyProtection="1">
      <alignment vertical="center" textRotation="255"/>
    </xf>
    <xf numFmtId="49" fontId="4" fillId="0" borderId="67" xfId="0" applyNumberFormat="1" applyFont="1" applyBorder="1" applyAlignment="1" applyProtection="1">
      <alignment vertical="center" textRotation="255"/>
    </xf>
    <xf numFmtId="49" fontId="4" fillId="0" borderId="60" xfId="0" applyNumberFormat="1" applyFont="1" applyBorder="1" applyProtection="1">
      <alignment vertical="center"/>
    </xf>
    <xf numFmtId="49" fontId="4" fillId="0" borderId="59" xfId="0" applyNumberFormat="1" applyFont="1" applyBorder="1" applyProtection="1">
      <alignment vertical="center"/>
    </xf>
    <xf numFmtId="181" fontId="14" fillId="0" borderId="16" xfId="0" applyNumberFormat="1" applyFont="1" applyBorder="1" applyProtection="1">
      <alignment vertical="center"/>
    </xf>
    <xf numFmtId="49" fontId="14" fillId="0" borderId="0" xfId="0" applyNumberFormat="1" applyFont="1" applyProtection="1">
      <alignment vertical="center"/>
    </xf>
    <xf numFmtId="0" fontId="4" fillId="0" borderId="17" xfId="2" applyFont="1" applyBorder="1" applyProtection="1">
      <alignment vertical="center"/>
    </xf>
    <xf numFmtId="0" fontId="21" fillId="0" borderId="0" xfId="0" applyFont="1" applyProtection="1">
      <alignment vertical="center"/>
    </xf>
    <xf numFmtId="0" fontId="15" fillId="0" borderId="0" xfId="0" applyFont="1" applyAlignment="1" applyProtection="1">
      <alignment horizontal="left" vertical="center" wrapText="1"/>
    </xf>
    <xf numFmtId="0" fontId="4" fillId="0" borderId="0" xfId="1" applyFont="1" applyAlignment="1" applyProtection="1">
      <alignment vertical="top"/>
    </xf>
    <xf numFmtId="0" fontId="14" fillId="0" borderId="18" xfId="0" applyFont="1" applyBorder="1" applyAlignment="1" applyProtection="1">
      <alignment vertical="top"/>
    </xf>
    <xf numFmtId="180" fontId="4" fillId="0" borderId="0" xfId="0" applyNumberFormat="1" applyFont="1" applyAlignment="1" applyProtection="1">
      <alignment horizontal="center" vertical="top"/>
    </xf>
    <xf numFmtId="0" fontId="24" fillId="0" borderId="12" xfId="0" applyFont="1" applyBorder="1" applyAlignment="1" applyProtection="1">
      <alignment vertical="center" wrapText="1"/>
    </xf>
    <xf numFmtId="0" fontId="4" fillId="0" borderId="20" xfId="2" applyFont="1" applyBorder="1" applyAlignment="1" applyProtection="1">
      <alignment vertical="top"/>
    </xf>
    <xf numFmtId="49" fontId="19" fillId="0" borderId="19" xfId="0" applyNumberFormat="1" applyFont="1" applyBorder="1" applyProtection="1">
      <alignment vertical="center"/>
    </xf>
    <xf numFmtId="49" fontId="19" fillId="0" borderId="1" xfId="0" applyNumberFormat="1" applyFont="1" applyBorder="1" applyProtection="1">
      <alignment vertical="center"/>
    </xf>
    <xf numFmtId="49" fontId="19" fillId="0" borderId="47" xfId="0" applyNumberFormat="1" applyFont="1" applyBorder="1" applyProtection="1">
      <alignment vertical="center"/>
    </xf>
    <xf numFmtId="49" fontId="19" fillId="0" borderId="46" xfId="0" applyNumberFormat="1" applyFont="1" applyBorder="1" applyProtection="1">
      <alignment vertical="center"/>
    </xf>
    <xf numFmtId="49" fontId="19" fillId="0" borderId="43" xfId="0" applyNumberFormat="1" applyFont="1" applyBorder="1" applyProtection="1">
      <alignment vertical="center"/>
    </xf>
    <xf numFmtId="49" fontId="19" fillId="0" borderId="2" xfId="0" applyNumberFormat="1" applyFont="1" applyBorder="1" applyProtection="1">
      <alignment vertical="center"/>
    </xf>
    <xf numFmtId="0" fontId="4" fillId="0" borderId="18" xfId="0" applyFont="1" applyBorder="1" applyAlignment="1" applyProtection="1">
      <alignment vertical="top"/>
    </xf>
    <xf numFmtId="49" fontId="15" fillId="0" borderId="15" xfId="0" applyNumberFormat="1" applyFont="1" applyBorder="1" applyAlignment="1" applyProtection="1">
      <alignment vertical="top"/>
    </xf>
    <xf numFmtId="0" fontId="15" fillId="0" borderId="0" xfId="0" applyFont="1" applyAlignment="1" applyProtection="1">
      <alignment horizontal="left" vertical="top" wrapText="1"/>
    </xf>
    <xf numFmtId="0" fontId="21" fillId="0" borderId="12" xfId="0" applyFont="1" applyBorder="1" applyProtection="1">
      <alignment vertical="center"/>
    </xf>
    <xf numFmtId="180" fontId="4" fillId="0" borderId="20" xfId="0" applyNumberFormat="1" applyFont="1" applyBorder="1" applyAlignment="1" applyProtection="1">
      <alignment horizontal="center" vertical="top"/>
    </xf>
    <xf numFmtId="49" fontId="19" fillId="0" borderId="14" xfId="0" applyNumberFormat="1" applyFont="1" applyBorder="1" applyAlignment="1" applyProtection="1">
      <alignment horizontal="left" vertical="center"/>
    </xf>
    <xf numFmtId="49" fontId="19" fillId="0" borderId="15" xfId="0" applyNumberFormat="1" applyFont="1" applyBorder="1" applyAlignment="1" applyProtection="1">
      <alignment horizontal="left" vertical="center"/>
    </xf>
    <xf numFmtId="49" fontId="19" fillId="0" borderId="55" xfId="0" applyNumberFormat="1" applyFont="1" applyBorder="1" applyAlignment="1" applyProtection="1">
      <alignment horizontal="left" vertical="center"/>
    </xf>
    <xf numFmtId="49" fontId="19" fillId="0" borderId="45" xfId="0" applyNumberFormat="1" applyFont="1" applyBorder="1" applyAlignment="1" applyProtection="1">
      <alignment horizontal="left" vertical="center"/>
    </xf>
    <xf numFmtId="49" fontId="19" fillId="0" borderId="29" xfId="0" applyNumberFormat="1" applyFont="1" applyBorder="1" applyAlignment="1" applyProtection="1">
      <alignment horizontal="center" vertical="center"/>
    </xf>
    <xf numFmtId="49" fontId="19" fillId="0" borderId="3" xfId="0" applyNumberFormat="1" applyFont="1" applyBorder="1" applyAlignment="1" applyProtection="1">
      <alignment horizontal="center" vertical="center"/>
    </xf>
    <xf numFmtId="49" fontId="19" fillId="0" borderId="4" xfId="0" applyNumberFormat="1" applyFont="1" applyBorder="1" applyAlignment="1" applyProtection="1">
      <alignment horizontal="center" vertical="center"/>
    </xf>
    <xf numFmtId="49" fontId="19" fillId="0" borderId="16" xfId="0" applyNumberFormat="1" applyFont="1" applyBorder="1" applyAlignment="1" applyProtection="1">
      <alignment horizontal="left" vertical="center"/>
    </xf>
    <xf numFmtId="49" fontId="19" fillId="0" borderId="12" xfId="0" applyNumberFormat="1" applyFont="1" applyBorder="1" applyAlignment="1" applyProtection="1">
      <alignment horizontal="left" vertical="center"/>
    </xf>
    <xf numFmtId="49" fontId="19" fillId="0" borderId="59" xfId="0" applyNumberFormat="1" applyFont="1" applyBorder="1" applyAlignment="1" applyProtection="1">
      <alignment horizontal="left" vertical="center"/>
    </xf>
    <xf numFmtId="49" fontId="19" fillId="0" borderId="60" xfId="0" applyNumberFormat="1" applyFont="1" applyBorder="1" applyAlignment="1" applyProtection="1">
      <alignment horizontal="left" vertical="center"/>
    </xf>
    <xf numFmtId="49" fontId="19" fillId="0" borderId="7" xfId="0" applyNumberFormat="1" applyFont="1" applyBorder="1" applyProtection="1">
      <alignment vertical="center"/>
    </xf>
    <xf numFmtId="49" fontId="19" fillId="0" borderId="8" xfId="0" applyNumberFormat="1" applyFont="1" applyBorder="1" applyProtection="1">
      <alignment vertical="center"/>
    </xf>
    <xf numFmtId="49" fontId="19" fillId="0" borderId="9" xfId="0" applyNumberFormat="1" applyFont="1" applyBorder="1" applyProtection="1">
      <alignment vertical="center"/>
    </xf>
    <xf numFmtId="49" fontId="19" fillId="0" borderId="61" xfId="0" applyNumberFormat="1" applyFont="1" applyBorder="1" applyProtection="1">
      <alignment vertical="center"/>
    </xf>
    <xf numFmtId="49" fontId="19" fillId="0" borderId="10" xfId="0" applyNumberFormat="1" applyFont="1" applyBorder="1" applyProtection="1">
      <alignment vertical="center"/>
    </xf>
    <xf numFmtId="0" fontId="7" fillId="0" borderId="0" xfId="1"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vertical="center"/>
    </xf>
    <xf numFmtId="0" fontId="4" fillId="0" borderId="20" xfId="2" applyNumberFormat="1" applyFont="1" applyBorder="1" applyAlignment="1" applyProtection="1">
      <alignment vertical="center"/>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729">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D9D9D9"/>
      <color rgb="FF000000"/>
      <color rgb="FFA6A6A6"/>
      <color rgb="FFFFE1FF"/>
      <color rgb="FFE2EFDA"/>
      <color rgb="FFFF0000"/>
      <color rgb="FFEEAAFC"/>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575"/>
  <sheetViews>
    <sheetView showGridLines="0" tabSelected="1" topLeftCell="B1" zoomScaleNormal="100" workbookViewId="0">
      <selection activeCell="B1" sqref="B1"/>
    </sheetView>
  </sheetViews>
  <sheetFormatPr defaultColWidth="9" defaultRowHeight="13.5" x14ac:dyDescent="0.15"/>
  <cols>
    <col min="1" max="1" width="6.5" style="378" hidden="1" customWidth="1"/>
    <col min="2" max="3" width="1.625" style="152" customWidth="1"/>
    <col min="4" max="4" width="5.625" style="152" customWidth="1"/>
    <col min="5" max="5" width="6.875" style="152" customWidth="1"/>
    <col min="6" max="7" width="6.375" style="152" customWidth="1"/>
    <col min="8" max="8" width="5.625" style="152" customWidth="1"/>
    <col min="9" max="9" width="1.625" style="152" customWidth="1"/>
    <col min="10" max="10" width="7.625" style="152" customWidth="1"/>
    <col min="11" max="14" width="5.625" style="152" customWidth="1"/>
    <col min="15" max="15" width="7.625" style="152" customWidth="1"/>
    <col min="16" max="16" width="8.625" style="152" customWidth="1"/>
    <col min="17" max="19" width="7.625" style="152" customWidth="1"/>
    <col min="20" max="20" width="16.375" style="152" customWidth="1"/>
    <col min="21" max="22" width="7.625" style="152" customWidth="1"/>
    <col min="23" max="25" width="6.625" style="152" customWidth="1"/>
    <col min="26" max="26" width="2.625" style="152" customWidth="1"/>
    <col min="27" max="27" width="3.625" style="152" customWidth="1"/>
    <col min="28" max="16384" width="9" style="152"/>
  </cols>
  <sheetData>
    <row r="1" spans="1:27" ht="30" customHeight="1" x14ac:dyDescent="0.15">
      <c r="A1" s="489" t="s">
        <v>512</v>
      </c>
      <c r="B1" s="150"/>
      <c r="C1" s="151" t="s">
        <v>113</v>
      </c>
      <c r="D1" s="151"/>
      <c r="U1" s="153"/>
      <c r="V1" s="153"/>
      <c r="W1" s="488" t="s">
        <v>519</v>
      </c>
      <c r="X1" s="154"/>
      <c r="Y1" s="154"/>
      <c r="Z1" s="154"/>
      <c r="AA1" s="155"/>
    </row>
    <row r="2" spans="1:27" ht="15" hidden="1" customHeight="1" x14ac:dyDescent="0.15">
      <c r="A2" s="489" t="s">
        <v>15</v>
      </c>
      <c r="B2" s="150"/>
      <c r="C2" s="156"/>
      <c r="D2" s="156"/>
      <c r="E2" s="156"/>
      <c r="F2" s="156"/>
      <c r="G2" s="156"/>
      <c r="H2" s="156"/>
      <c r="AA2" s="155"/>
    </row>
    <row r="3" spans="1:27" ht="30" customHeight="1" x14ac:dyDescent="0.15">
      <c r="A3" s="490" t="s">
        <v>520</v>
      </c>
      <c r="B3" s="157"/>
      <c r="C3" s="152" t="s">
        <v>515</v>
      </c>
      <c r="AA3" s="155"/>
    </row>
    <row r="4" spans="1:27" ht="5.25" customHeight="1" x14ac:dyDescent="0.15">
      <c r="A4" s="157"/>
      <c r="B4" s="157"/>
      <c r="C4" s="158"/>
      <c r="D4" s="159"/>
      <c r="E4" s="159"/>
      <c r="F4" s="159"/>
      <c r="G4" s="159"/>
      <c r="H4" s="159"/>
      <c r="I4" s="159"/>
      <c r="J4" s="159"/>
      <c r="K4" s="159"/>
      <c r="L4" s="159"/>
      <c r="M4" s="159"/>
      <c r="N4" s="159"/>
      <c r="O4" s="159"/>
      <c r="P4" s="159"/>
      <c r="Q4" s="159"/>
      <c r="R4" s="159"/>
      <c r="S4" s="159"/>
      <c r="T4" s="159"/>
      <c r="U4" s="159"/>
      <c r="V4" s="159"/>
      <c r="W4" s="159"/>
      <c r="X4" s="159"/>
      <c r="Y4" s="159"/>
      <c r="Z4" s="160"/>
    </row>
    <row r="5" spans="1:27" ht="15" customHeight="1" x14ac:dyDescent="0.15">
      <c r="A5" s="157"/>
      <c r="B5" s="161"/>
      <c r="C5" s="162" t="s">
        <v>111</v>
      </c>
      <c r="D5" s="163"/>
      <c r="E5" s="163"/>
      <c r="F5" s="163"/>
      <c r="G5" s="163"/>
      <c r="H5" s="163"/>
      <c r="I5" s="163"/>
      <c r="J5" s="163"/>
      <c r="K5" s="163"/>
      <c r="L5" s="163"/>
      <c r="M5" s="163"/>
      <c r="N5" s="163"/>
      <c r="O5" s="163"/>
      <c r="P5" s="163"/>
      <c r="Q5" s="163"/>
      <c r="R5" s="163"/>
      <c r="S5" s="163"/>
      <c r="T5" s="163"/>
      <c r="U5" s="163"/>
      <c r="V5" s="163"/>
      <c r="W5" s="163"/>
      <c r="X5" s="163"/>
      <c r="Y5" s="163"/>
      <c r="Z5" s="164"/>
    </row>
    <row r="6" spans="1:27" ht="15" customHeight="1" x14ac:dyDescent="0.15">
      <c r="A6" s="157"/>
      <c r="B6" s="157"/>
      <c r="C6" s="162" t="s">
        <v>12</v>
      </c>
      <c r="D6" s="163"/>
      <c r="E6" s="163"/>
      <c r="F6" s="163"/>
      <c r="G6" s="163"/>
      <c r="H6" s="163"/>
      <c r="I6" s="163"/>
      <c r="J6" s="163"/>
      <c r="K6" s="163"/>
      <c r="L6" s="163"/>
      <c r="M6" s="163"/>
      <c r="N6" s="163"/>
      <c r="O6" s="163"/>
      <c r="P6" s="163"/>
      <c r="Q6" s="163"/>
      <c r="R6" s="163"/>
      <c r="S6" s="163"/>
      <c r="T6" s="163"/>
      <c r="U6" s="163"/>
      <c r="V6" s="163"/>
      <c r="W6" s="163"/>
      <c r="X6" s="163"/>
      <c r="Y6" s="163"/>
      <c r="Z6" s="164"/>
    </row>
    <row r="7" spans="1:27" ht="15" customHeight="1" x14ac:dyDescent="0.15">
      <c r="A7" s="157"/>
      <c r="B7" s="157"/>
      <c r="C7" s="162" t="s">
        <v>13</v>
      </c>
      <c r="D7" s="163"/>
      <c r="E7" s="163"/>
      <c r="F7" s="163"/>
      <c r="G7" s="163"/>
      <c r="H7" s="163"/>
      <c r="I7" s="163"/>
      <c r="J7" s="163"/>
      <c r="K7" s="163"/>
      <c r="L7" s="163"/>
      <c r="M7" s="163"/>
      <c r="N7" s="163"/>
      <c r="O7" s="163"/>
      <c r="P7" s="163"/>
      <c r="Q7" s="163"/>
      <c r="R7" s="163"/>
      <c r="S7" s="163"/>
      <c r="T7" s="163"/>
      <c r="U7" s="163"/>
      <c r="V7" s="163"/>
      <c r="W7" s="163"/>
      <c r="X7" s="163"/>
      <c r="Y7" s="163"/>
      <c r="Z7" s="164"/>
    </row>
    <row r="8" spans="1:27" ht="15" hidden="1" customHeight="1" x14ac:dyDescent="0.15">
      <c r="A8" s="157"/>
      <c r="B8" s="157"/>
      <c r="C8" s="162"/>
      <c r="D8" s="163"/>
      <c r="E8" s="163"/>
      <c r="F8" s="163"/>
      <c r="G8" s="163"/>
      <c r="H8" s="163"/>
      <c r="I8" s="163"/>
      <c r="J8" s="163"/>
      <c r="K8" s="163"/>
      <c r="L8" s="163"/>
      <c r="M8" s="163"/>
      <c r="N8" s="163"/>
      <c r="O8" s="163"/>
      <c r="P8" s="163"/>
      <c r="Q8" s="163"/>
      <c r="R8" s="163"/>
      <c r="S8" s="163"/>
      <c r="T8" s="163"/>
      <c r="U8" s="163"/>
      <c r="V8" s="163"/>
      <c r="W8" s="163"/>
      <c r="X8" s="163"/>
      <c r="Y8" s="163"/>
      <c r="Z8" s="164"/>
    </row>
    <row r="9" spans="1:27" ht="5.25" customHeight="1" x14ac:dyDescent="0.15">
      <c r="A9" s="157"/>
      <c r="B9" s="157"/>
      <c r="C9" s="165"/>
      <c r="D9" s="166"/>
      <c r="E9" s="166"/>
      <c r="F9" s="166"/>
      <c r="G9" s="166"/>
      <c r="H9" s="166"/>
      <c r="I9" s="166"/>
      <c r="J9" s="166"/>
      <c r="K9" s="166"/>
      <c r="L9" s="166"/>
      <c r="M9" s="166"/>
      <c r="N9" s="166"/>
      <c r="O9" s="166"/>
      <c r="P9" s="166"/>
      <c r="Q9" s="166"/>
      <c r="R9" s="166"/>
      <c r="S9" s="166"/>
      <c r="T9" s="166"/>
      <c r="U9" s="166"/>
      <c r="V9" s="166"/>
      <c r="W9" s="166"/>
      <c r="X9" s="166"/>
      <c r="Y9" s="166"/>
      <c r="Z9" s="167"/>
    </row>
    <row r="10" spans="1:27" ht="30" customHeight="1" x14ac:dyDescent="0.15">
      <c r="A10" s="157"/>
      <c r="B10" s="157"/>
    </row>
    <row r="11" spans="1:27" ht="15.75" hidden="1" customHeight="1" x14ac:dyDescent="0.15">
      <c r="A11" s="168"/>
      <c r="B11" s="157"/>
    </row>
    <row r="12" spans="1:27" ht="15.75" hidden="1" customHeight="1" x14ac:dyDescent="0.15">
      <c r="A12" s="168"/>
      <c r="B12" s="157"/>
    </row>
    <row r="13" spans="1:27" ht="20.100000000000001" customHeight="1" x14ac:dyDescent="0.15">
      <c r="A13" s="157"/>
      <c r="B13" s="157"/>
      <c r="C13" s="169" t="s">
        <v>43</v>
      </c>
      <c r="D13" s="170"/>
      <c r="E13" s="170"/>
      <c r="F13" s="170"/>
      <c r="G13" s="170"/>
      <c r="H13" s="171"/>
    </row>
    <row r="14" spans="1:27" ht="15" customHeight="1" x14ac:dyDescent="0.15">
      <c r="A14" s="157"/>
      <c r="B14" s="157"/>
      <c r="C14" s="172"/>
      <c r="D14" s="173"/>
      <c r="E14" s="173"/>
      <c r="F14" s="173"/>
      <c r="G14" s="173"/>
      <c r="H14" s="173"/>
      <c r="I14" s="174"/>
      <c r="J14" s="174"/>
      <c r="K14" s="174"/>
      <c r="L14" s="174"/>
      <c r="M14" s="174"/>
      <c r="N14" s="174"/>
      <c r="O14" s="174"/>
      <c r="P14" s="174"/>
      <c r="Q14" s="174"/>
      <c r="R14" s="174"/>
      <c r="S14" s="174"/>
      <c r="T14" s="174"/>
      <c r="U14" s="174"/>
      <c r="V14" s="174"/>
      <c r="W14" s="174"/>
      <c r="X14" s="174"/>
      <c r="Y14" s="174"/>
      <c r="Z14" s="175"/>
    </row>
    <row r="15" spans="1:27" ht="15.75" hidden="1" customHeight="1" x14ac:dyDescent="0.15">
      <c r="A15" s="157"/>
      <c r="B15" s="157"/>
      <c r="C15" s="176"/>
      <c r="D15" s="177"/>
      <c r="E15" s="178"/>
      <c r="F15" s="178"/>
      <c r="G15" s="178"/>
      <c r="H15" s="178"/>
      <c r="I15" s="179"/>
      <c r="J15" s="180"/>
      <c r="K15" s="180"/>
      <c r="L15" s="180"/>
      <c r="M15" s="180"/>
      <c r="N15" s="180"/>
      <c r="O15" s="180"/>
      <c r="P15" s="180"/>
      <c r="Q15" s="180"/>
      <c r="R15" s="180"/>
      <c r="S15" s="180"/>
      <c r="T15" s="180"/>
      <c r="U15" s="180"/>
      <c r="V15" s="180"/>
      <c r="W15" s="180"/>
      <c r="X15" s="180"/>
      <c r="Y15" s="180"/>
      <c r="Z15" s="181"/>
    </row>
    <row r="16" spans="1:27" ht="15.75" hidden="1" customHeight="1" x14ac:dyDescent="0.15">
      <c r="A16" s="157"/>
      <c r="B16" s="157"/>
      <c r="C16" s="176"/>
      <c r="D16" s="177"/>
      <c r="E16" s="182"/>
      <c r="F16" s="182"/>
      <c r="G16" s="182"/>
      <c r="H16" s="182"/>
      <c r="I16" s="179"/>
      <c r="J16" s="183"/>
      <c r="K16" s="183"/>
      <c r="L16" s="183"/>
      <c r="M16" s="183"/>
      <c r="N16" s="183"/>
      <c r="O16" s="183"/>
      <c r="P16" s="183"/>
      <c r="Q16" s="183"/>
      <c r="R16" s="183"/>
      <c r="S16" s="183"/>
      <c r="T16" s="183"/>
      <c r="U16" s="183"/>
      <c r="V16" s="183"/>
      <c r="W16" s="183"/>
      <c r="X16" s="183"/>
      <c r="Y16" s="183"/>
      <c r="Z16" s="181"/>
    </row>
    <row r="17" spans="1:26" ht="15.75" hidden="1" customHeight="1" x14ac:dyDescent="0.15">
      <c r="A17" s="157"/>
      <c r="B17" s="157"/>
      <c r="C17" s="176"/>
      <c r="D17" s="177"/>
      <c r="E17" s="182"/>
      <c r="F17" s="182"/>
      <c r="G17" s="182"/>
      <c r="H17" s="182"/>
      <c r="I17" s="179"/>
      <c r="J17" s="183"/>
      <c r="K17" s="183"/>
      <c r="L17" s="183"/>
      <c r="M17" s="183"/>
      <c r="N17" s="183"/>
      <c r="O17" s="183"/>
      <c r="P17" s="183"/>
      <c r="Q17" s="183"/>
      <c r="R17" s="183"/>
      <c r="S17" s="183"/>
      <c r="T17" s="183"/>
      <c r="U17" s="183"/>
      <c r="V17" s="183"/>
      <c r="W17" s="183"/>
      <c r="X17" s="183"/>
      <c r="Y17" s="183"/>
      <c r="Z17" s="181"/>
    </row>
    <row r="18" spans="1:26" ht="15.75" hidden="1" customHeight="1" x14ac:dyDescent="0.15">
      <c r="A18" s="157"/>
      <c r="B18" s="157"/>
      <c r="C18" s="176"/>
      <c r="D18" s="177"/>
      <c r="E18" s="182"/>
      <c r="F18" s="182"/>
      <c r="G18" s="182"/>
      <c r="H18" s="182"/>
      <c r="I18" s="179"/>
      <c r="J18" s="183"/>
      <c r="K18" s="183"/>
      <c r="L18" s="183"/>
      <c r="M18" s="183"/>
      <c r="N18" s="183"/>
      <c r="O18" s="183"/>
      <c r="P18" s="183"/>
      <c r="Q18" s="183"/>
      <c r="R18" s="183"/>
      <c r="S18" s="183"/>
      <c r="T18" s="183"/>
      <c r="U18" s="183"/>
      <c r="V18" s="183"/>
      <c r="W18" s="183"/>
      <c r="X18" s="183"/>
      <c r="Y18" s="183"/>
      <c r="Z18" s="181"/>
    </row>
    <row r="19" spans="1:26" ht="15.75" hidden="1" customHeight="1" x14ac:dyDescent="0.15">
      <c r="A19" s="157"/>
      <c r="B19" s="157"/>
      <c r="C19" s="176"/>
      <c r="D19" s="177"/>
      <c r="E19" s="182"/>
      <c r="F19" s="182"/>
      <c r="G19" s="182"/>
      <c r="H19" s="182"/>
      <c r="I19" s="179"/>
      <c r="J19" s="183"/>
      <c r="K19" s="183"/>
      <c r="L19" s="183"/>
      <c r="M19" s="183"/>
      <c r="N19" s="183"/>
      <c r="O19" s="183"/>
      <c r="P19" s="183"/>
      <c r="Q19" s="183"/>
      <c r="R19" s="183"/>
      <c r="S19" s="183"/>
      <c r="T19" s="183"/>
      <c r="U19" s="183"/>
      <c r="V19" s="183"/>
      <c r="W19" s="183"/>
      <c r="X19" s="183"/>
      <c r="Y19" s="183"/>
      <c r="Z19" s="181"/>
    </row>
    <row r="20" spans="1:26" ht="20.100000000000001" customHeight="1" x14ac:dyDescent="0.15">
      <c r="A20" s="157">
        <f>IFERROR(IF(TRIM($I20)="",1001,0),3)</f>
        <v>1001</v>
      </c>
      <c r="B20" s="157"/>
      <c r="C20" s="176"/>
      <c r="D20" s="177">
        <v>1</v>
      </c>
      <c r="E20" s="152" t="s">
        <v>44</v>
      </c>
      <c r="I20" s="89"/>
      <c r="J20" s="90"/>
      <c r="K20" s="90"/>
      <c r="L20" s="90"/>
      <c r="M20" s="90"/>
      <c r="N20" s="182"/>
      <c r="O20" s="182"/>
      <c r="P20" s="182"/>
      <c r="Q20" s="182"/>
      <c r="R20" s="182"/>
      <c r="S20" s="182"/>
      <c r="T20" s="182"/>
      <c r="U20" s="182"/>
      <c r="V20" s="182"/>
      <c r="W20" s="182"/>
      <c r="X20" s="182"/>
      <c r="Y20" s="182"/>
      <c r="Z20" s="181"/>
    </row>
    <row r="21" spans="1:26" ht="20.100000000000001" customHeight="1" x14ac:dyDescent="0.15">
      <c r="A21" s="157"/>
      <c r="B21" s="157"/>
      <c r="C21" s="176"/>
      <c r="D21" s="177"/>
      <c r="E21" s="182"/>
      <c r="F21" s="182"/>
      <c r="G21" s="182"/>
      <c r="H21" s="182"/>
      <c r="I21" s="179"/>
      <c r="J21" s="184" t="s">
        <v>108</v>
      </c>
      <c r="K21" s="183"/>
      <c r="L21" s="183"/>
      <c r="M21" s="183"/>
      <c r="N21" s="183"/>
      <c r="O21" s="183"/>
      <c r="P21" s="183"/>
      <c r="Q21" s="183"/>
      <c r="R21" s="183"/>
      <c r="S21" s="183"/>
      <c r="T21" s="183"/>
      <c r="U21" s="183"/>
      <c r="V21" s="183"/>
      <c r="W21" s="183"/>
      <c r="X21" s="183"/>
      <c r="Y21" s="183"/>
      <c r="Z21" s="181"/>
    </row>
    <row r="22" spans="1:26" ht="20.100000000000001" customHeight="1" x14ac:dyDescent="0.15">
      <c r="A22" s="157">
        <f>IFERROR(IF(AND(TRIM($I22)&lt;&gt;"", OR(ISERROR(FIND("@"&amp;LEFT($I22,3)&amp;"@", 都道府県3))=FALSE, ISERROR(FIND("@"&amp;LEFT($I22,4)&amp;"@",都道府県4))=FALSE))=FALSE,1001,0),3)</f>
        <v>1001</v>
      </c>
      <c r="B22" s="157"/>
      <c r="C22" s="176"/>
      <c r="D22" s="177">
        <v>2</v>
      </c>
      <c r="E22" s="152" t="s">
        <v>45</v>
      </c>
      <c r="I22" s="91"/>
      <c r="J22" s="91"/>
      <c r="K22" s="91"/>
      <c r="L22" s="91"/>
      <c r="M22" s="91"/>
      <c r="N22" s="91"/>
      <c r="O22" s="91"/>
      <c r="P22" s="91"/>
      <c r="Q22" s="92"/>
      <c r="R22" s="91"/>
      <c r="S22" s="91"/>
      <c r="T22" s="91"/>
      <c r="U22" s="91"/>
      <c r="V22" s="91"/>
      <c r="W22" s="91"/>
      <c r="X22" s="91"/>
      <c r="Y22" s="91"/>
      <c r="Z22" s="181"/>
    </row>
    <row r="23" spans="1:26" ht="20.100000000000001" customHeight="1" x14ac:dyDescent="0.15">
      <c r="A23" s="157"/>
      <c r="B23" s="157"/>
      <c r="C23" s="176"/>
      <c r="D23" s="177"/>
      <c r="E23" s="182"/>
      <c r="F23" s="182"/>
      <c r="G23" s="182"/>
      <c r="H23" s="182"/>
      <c r="I23" s="179"/>
      <c r="J23" s="184" t="s">
        <v>46</v>
      </c>
      <c r="K23" s="183"/>
      <c r="L23" s="183"/>
      <c r="M23" s="183"/>
      <c r="N23" s="183"/>
      <c r="O23" s="183"/>
      <c r="P23" s="183"/>
      <c r="Q23" s="183"/>
      <c r="R23" s="183"/>
      <c r="S23" s="183"/>
      <c r="T23" s="183"/>
      <c r="U23" s="183"/>
      <c r="V23" s="183"/>
      <c r="W23" s="183"/>
      <c r="X23" s="183"/>
      <c r="Y23" s="183"/>
      <c r="Z23" s="181"/>
    </row>
    <row r="24" spans="1:26" ht="20.100000000000001" customHeight="1" x14ac:dyDescent="0.15">
      <c r="A24" s="157">
        <f>IFERROR(IF(TRIM($I24)="",1001,0),3)</f>
        <v>1001</v>
      </c>
      <c r="B24" s="157"/>
      <c r="C24" s="176"/>
      <c r="D24" s="177">
        <v>3</v>
      </c>
      <c r="E24" s="152" t="s">
        <v>47</v>
      </c>
      <c r="I24" s="81"/>
      <c r="J24" s="81"/>
      <c r="K24" s="81"/>
      <c r="L24" s="81"/>
      <c r="M24" s="81"/>
      <c r="N24" s="81"/>
      <c r="O24" s="81"/>
      <c r="P24" s="81"/>
      <c r="Q24" s="111"/>
      <c r="R24" s="81"/>
      <c r="S24" s="81"/>
      <c r="T24" s="81"/>
      <c r="U24" s="81"/>
      <c r="V24" s="81"/>
      <c r="W24" s="81"/>
      <c r="X24" s="81"/>
      <c r="Y24" s="81"/>
      <c r="Z24" s="181"/>
    </row>
    <row r="25" spans="1:26" ht="20.100000000000001" customHeight="1" x14ac:dyDescent="0.15">
      <c r="A25" s="157"/>
      <c r="B25" s="157"/>
      <c r="C25" s="185"/>
      <c r="D25" s="182"/>
      <c r="E25" s="182"/>
      <c r="F25" s="182"/>
      <c r="G25" s="182"/>
      <c r="H25" s="182"/>
      <c r="I25" s="179"/>
      <c r="J25" s="184" t="s">
        <v>102</v>
      </c>
      <c r="K25" s="183"/>
      <c r="L25" s="183"/>
      <c r="M25" s="183"/>
      <c r="N25" s="183"/>
      <c r="O25" s="183"/>
      <c r="P25" s="183"/>
      <c r="Q25" s="183"/>
      <c r="R25" s="183"/>
      <c r="S25" s="183"/>
      <c r="T25" s="183"/>
      <c r="U25" s="183"/>
      <c r="V25" s="183"/>
      <c r="W25" s="183"/>
      <c r="X25" s="183"/>
      <c r="Y25" s="183"/>
      <c r="Z25" s="181"/>
    </row>
    <row r="26" spans="1:26" ht="20.100000000000001" customHeight="1" x14ac:dyDescent="0.15">
      <c r="A26" s="157">
        <f>IFERROR(IF(TRIM($I26)="",1001,0),3)</f>
        <v>1001</v>
      </c>
      <c r="B26" s="157"/>
      <c r="C26" s="176"/>
      <c r="D26" s="177">
        <v>4</v>
      </c>
      <c r="E26" s="152" t="s">
        <v>48</v>
      </c>
      <c r="I26" s="81"/>
      <c r="J26" s="81"/>
      <c r="K26" s="81"/>
      <c r="L26" s="81"/>
      <c r="M26" s="81"/>
      <c r="N26" s="81"/>
      <c r="O26" s="81"/>
      <c r="P26" s="81"/>
      <c r="Q26" s="111"/>
      <c r="R26" s="81"/>
      <c r="S26" s="81"/>
      <c r="T26" s="81"/>
      <c r="U26" s="81"/>
      <c r="V26" s="81"/>
      <c r="W26" s="81"/>
      <c r="X26" s="81"/>
      <c r="Y26" s="81"/>
      <c r="Z26" s="181"/>
    </row>
    <row r="27" spans="1:26" ht="20.100000000000001" customHeight="1" x14ac:dyDescent="0.15">
      <c r="A27" s="157"/>
      <c r="B27" s="157"/>
      <c r="C27" s="185"/>
      <c r="D27" s="182"/>
      <c r="E27" s="182"/>
      <c r="F27" s="182"/>
      <c r="G27" s="182"/>
      <c r="H27" s="182"/>
      <c r="I27" s="179"/>
      <c r="J27" s="184" t="s">
        <v>103</v>
      </c>
      <c r="K27" s="183"/>
      <c r="L27" s="183"/>
      <c r="M27" s="183"/>
      <c r="N27" s="183"/>
      <c r="O27" s="183"/>
      <c r="P27" s="183"/>
      <c r="Q27" s="186"/>
      <c r="R27" s="183"/>
      <c r="S27" s="183"/>
      <c r="T27" s="183"/>
      <c r="U27" s="183"/>
      <c r="V27" s="183"/>
      <c r="W27" s="183"/>
      <c r="X27" s="183"/>
      <c r="Y27" s="183"/>
      <c r="Z27" s="187"/>
    </row>
    <row r="28" spans="1:26" ht="20.100000000000001" customHeight="1" x14ac:dyDescent="0.15">
      <c r="A28" s="157">
        <f>IFERROR(IF(TRIM($I28)="",1001,0),3)</f>
        <v>1001</v>
      </c>
      <c r="B28" s="157"/>
      <c r="C28" s="176"/>
      <c r="D28" s="177">
        <v>5</v>
      </c>
      <c r="E28" s="152" t="s">
        <v>49</v>
      </c>
      <c r="I28" s="81"/>
      <c r="J28" s="81"/>
      <c r="K28" s="81"/>
      <c r="L28" s="81"/>
      <c r="M28" s="81"/>
      <c r="N28" s="81"/>
      <c r="O28" s="81"/>
      <c r="P28" s="81"/>
      <c r="Q28" s="81"/>
      <c r="R28" s="81"/>
      <c r="S28" s="81"/>
      <c r="T28" s="81"/>
      <c r="U28" s="81"/>
      <c r="V28" s="81"/>
      <c r="W28" s="81"/>
      <c r="X28" s="81"/>
      <c r="Y28" s="81"/>
      <c r="Z28" s="181"/>
    </row>
    <row r="29" spans="1:26" ht="20.100000000000001" customHeight="1" x14ac:dyDescent="0.15">
      <c r="A29" s="157"/>
      <c r="B29" s="157"/>
      <c r="C29" s="185"/>
      <c r="D29" s="182"/>
      <c r="E29" s="182"/>
      <c r="F29" s="182"/>
      <c r="G29" s="182"/>
      <c r="H29" s="182"/>
      <c r="I29" s="179"/>
      <c r="J29" s="184" t="s">
        <v>50</v>
      </c>
      <c r="K29" s="183"/>
      <c r="L29" s="183"/>
      <c r="M29" s="183"/>
      <c r="N29" s="183"/>
      <c r="O29" s="183"/>
      <c r="P29" s="183"/>
      <c r="Q29" s="183"/>
      <c r="R29" s="183"/>
      <c r="S29" s="183"/>
      <c r="T29" s="183"/>
      <c r="U29" s="183"/>
      <c r="V29" s="183"/>
      <c r="W29" s="183"/>
      <c r="X29" s="183"/>
      <c r="Y29" s="183"/>
      <c r="Z29" s="187"/>
    </row>
    <row r="30" spans="1:26" ht="20.100000000000001" customHeight="1" x14ac:dyDescent="0.15">
      <c r="A30" s="157">
        <f>IFERROR(IF(OR(TRIM($I30)="", NOT(OR(IFERROR(SEARCH(" ",$I30),0)&gt;0, IFERROR(SEARCH("　",$I30),0)&gt;0))),1001,0),3)</f>
        <v>1001</v>
      </c>
      <c r="B30" s="157"/>
      <c r="C30" s="176"/>
      <c r="D30" s="177">
        <v>6</v>
      </c>
      <c r="E30" s="152" t="s">
        <v>51</v>
      </c>
      <c r="I30" s="81"/>
      <c r="J30" s="81"/>
      <c r="K30" s="81"/>
      <c r="L30" s="81"/>
      <c r="M30" s="81"/>
      <c r="N30" s="81"/>
      <c r="O30" s="81"/>
      <c r="P30" s="81"/>
      <c r="Q30" s="81"/>
      <c r="R30" s="81"/>
      <c r="S30" s="81"/>
      <c r="T30" s="81"/>
      <c r="U30" s="81"/>
      <c r="V30" s="81"/>
      <c r="W30" s="81"/>
      <c r="X30" s="81"/>
      <c r="Y30" s="81"/>
      <c r="Z30" s="181"/>
    </row>
    <row r="31" spans="1:26" ht="20.100000000000001" customHeight="1" x14ac:dyDescent="0.15">
      <c r="A31" s="157"/>
      <c r="B31" s="157"/>
      <c r="C31" s="185"/>
      <c r="D31" s="182"/>
      <c r="E31" s="182"/>
      <c r="F31" s="182"/>
      <c r="G31" s="182"/>
      <c r="H31" s="182"/>
      <c r="I31" s="188"/>
      <c r="J31" s="184" t="s">
        <v>52</v>
      </c>
      <c r="K31" s="184"/>
      <c r="L31" s="184"/>
      <c r="M31" s="184"/>
      <c r="N31" s="184"/>
      <c r="O31" s="184"/>
      <c r="P31" s="184"/>
      <c r="Q31" s="184"/>
      <c r="R31" s="184"/>
      <c r="S31" s="184"/>
      <c r="T31" s="184"/>
      <c r="U31" s="184"/>
      <c r="V31" s="184"/>
      <c r="W31" s="184"/>
      <c r="X31" s="184"/>
      <c r="Y31" s="184"/>
      <c r="Z31" s="187"/>
    </row>
    <row r="32" spans="1:26" ht="20.100000000000001" customHeight="1" x14ac:dyDescent="0.15">
      <c r="A32" s="157">
        <f>IFERROR(IF(OR(TRIM($I32)="", NOT(OR(IFERROR(SEARCH(" ",$I32),0)&gt;0, IFERROR(SEARCH("　",$I32),0)&gt;0))),1001,0),3)</f>
        <v>1001</v>
      </c>
      <c r="B32" s="157"/>
      <c r="C32" s="176"/>
      <c r="D32" s="177">
        <v>7</v>
      </c>
      <c r="E32" s="152" t="s">
        <v>53</v>
      </c>
      <c r="I32" s="81"/>
      <c r="J32" s="81"/>
      <c r="K32" s="81"/>
      <c r="L32" s="81"/>
      <c r="M32" s="81"/>
      <c r="N32" s="81"/>
      <c r="O32" s="81"/>
      <c r="P32" s="81"/>
      <c r="Q32" s="81"/>
      <c r="R32" s="81"/>
      <c r="S32" s="81"/>
      <c r="T32" s="81"/>
      <c r="U32" s="81"/>
      <c r="V32" s="81"/>
      <c r="W32" s="81"/>
      <c r="X32" s="81"/>
      <c r="Y32" s="81"/>
      <c r="Z32" s="181"/>
    </row>
    <row r="33" spans="1:27" ht="20.100000000000001" customHeight="1" x14ac:dyDescent="0.15">
      <c r="A33" s="157"/>
      <c r="B33" s="157"/>
      <c r="C33" s="185"/>
      <c r="D33" s="182"/>
      <c r="E33" s="182"/>
      <c r="F33" s="182"/>
      <c r="G33" s="182"/>
      <c r="H33" s="182"/>
      <c r="I33" s="188"/>
      <c r="J33" s="184" t="s">
        <v>54</v>
      </c>
      <c r="K33" s="184"/>
      <c r="L33" s="184"/>
      <c r="M33" s="184"/>
      <c r="N33" s="184"/>
      <c r="O33" s="184"/>
      <c r="P33" s="184"/>
      <c r="Q33" s="184"/>
      <c r="R33" s="184"/>
      <c r="S33" s="184"/>
      <c r="T33" s="184"/>
      <c r="U33" s="184"/>
      <c r="V33" s="184"/>
      <c r="W33" s="184"/>
      <c r="X33" s="184"/>
      <c r="Y33" s="184"/>
      <c r="Z33" s="181"/>
    </row>
    <row r="34" spans="1:27" ht="20.100000000000001" customHeight="1" x14ac:dyDescent="0.15">
      <c r="A34" s="157">
        <f>IFERROR(IF(NOT(AND(TRIM($I34)&lt;&gt;"",ISNUMBER(VALUE(SUBSTITUTE($I34,"-",""))), IFERROR(SEARCH("-",$I34),0)&gt;0)),1001,0),3)</f>
        <v>1001</v>
      </c>
      <c r="B34" s="157"/>
      <c r="C34" s="176"/>
      <c r="D34" s="177">
        <v>8</v>
      </c>
      <c r="E34" s="152" t="s">
        <v>55</v>
      </c>
      <c r="I34" s="81"/>
      <c r="J34" s="81"/>
      <c r="K34" s="81"/>
      <c r="L34" s="81"/>
      <c r="M34" s="81"/>
      <c r="O34" s="189" t="s">
        <v>56</v>
      </c>
      <c r="P34" s="1"/>
      <c r="Q34" s="152" t="s">
        <v>57</v>
      </c>
      <c r="Y34" s="183"/>
      <c r="Z34" s="181"/>
    </row>
    <row r="35" spans="1:27" ht="20.100000000000001" customHeight="1" x14ac:dyDescent="0.15">
      <c r="A35" s="157"/>
      <c r="B35" s="157"/>
      <c r="C35" s="185"/>
      <c r="D35" s="182"/>
      <c r="E35" s="182"/>
      <c r="F35" s="182"/>
      <c r="G35" s="182"/>
      <c r="H35" s="182"/>
      <c r="I35" s="179"/>
      <c r="J35" s="184" t="s">
        <v>58</v>
      </c>
      <c r="K35" s="183"/>
      <c r="L35" s="183"/>
      <c r="M35" s="183"/>
      <c r="N35" s="183"/>
      <c r="O35" s="183"/>
      <c r="P35" s="183"/>
      <c r="Q35" s="183"/>
      <c r="R35" s="183"/>
      <c r="S35" s="183"/>
      <c r="T35" s="183"/>
      <c r="U35" s="183"/>
      <c r="V35" s="183"/>
      <c r="W35" s="183"/>
      <c r="X35" s="183"/>
      <c r="Y35" s="183"/>
      <c r="Z35" s="181"/>
    </row>
    <row r="36" spans="1:27" ht="20.100000000000001" customHeight="1" x14ac:dyDescent="0.15">
      <c r="A36" s="157">
        <f>IFERROR(IF(AND(TRIM($I36)&lt;&gt;"", NOT(AND(ISNUMBER(VALUE(SUBSTITUTE($I36,"-",""))), IFERROR(SEARCH("-",$I36),0)&gt;0))),1001,0),3)</f>
        <v>0</v>
      </c>
      <c r="B36" s="157"/>
      <c r="C36" s="176"/>
      <c r="D36" s="177">
        <v>9</v>
      </c>
      <c r="E36" s="152" t="s">
        <v>59</v>
      </c>
      <c r="I36" s="81"/>
      <c r="J36" s="81"/>
      <c r="K36" s="81"/>
      <c r="L36" s="81"/>
      <c r="M36" s="81"/>
      <c r="N36" s="183"/>
      <c r="O36" s="183"/>
      <c r="P36" s="183"/>
      <c r="Q36" s="183"/>
      <c r="R36" s="183"/>
      <c r="S36" s="183"/>
      <c r="T36" s="183"/>
      <c r="U36" s="183"/>
      <c r="V36" s="183"/>
      <c r="W36" s="183"/>
      <c r="X36" s="183"/>
      <c r="Y36" s="183"/>
      <c r="Z36" s="181"/>
    </row>
    <row r="37" spans="1:27" ht="20.100000000000001" customHeight="1" x14ac:dyDescent="0.15">
      <c r="A37" s="157"/>
      <c r="B37" s="157"/>
      <c r="C37" s="185"/>
      <c r="D37" s="182"/>
      <c r="E37" s="182"/>
      <c r="F37" s="182"/>
      <c r="G37" s="182"/>
      <c r="H37" s="182"/>
      <c r="I37" s="179"/>
      <c r="J37" s="184" t="s">
        <v>58</v>
      </c>
      <c r="K37" s="183"/>
      <c r="L37" s="183"/>
      <c r="M37" s="183"/>
      <c r="N37" s="183"/>
      <c r="O37" s="183"/>
      <c r="P37" s="183"/>
      <c r="Q37" s="183"/>
      <c r="R37" s="183"/>
      <c r="S37" s="183"/>
      <c r="T37" s="183"/>
      <c r="U37" s="183"/>
      <c r="V37" s="183"/>
      <c r="W37" s="183"/>
      <c r="X37" s="183"/>
      <c r="Y37" s="183"/>
      <c r="Z37" s="181"/>
    </row>
    <row r="38" spans="1:27" ht="20.100000000000001" customHeight="1" x14ac:dyDescent="0.15">
      <c r="A38" s="157">
        <f>IFERROR(IF(AND(TRIM($I38)&lt;&gt;"", NOT(IFERROR(SEARCH("@",$I38),0)&gt;0)),1001,0),3)</f>
        <v>0</v>
      </c>
      <c r="B38" s="157"/>
      <c r="C38" s="185"/>
      <c r="D38" s="177">
        <v>10</v>
      </c>
      <c r="E38" s="152" t="s">
        <v>60</v>
      </c>
      <c r="I38" s="81"/>
      <c r="J38" s="81"/>
      <c r="K38" s="81"/>
      <c r="L38" s="81"/>
      <c r="M38" s="81"/>
      <c r="N38" s="81"/>
      <c r="O38" s="81"/>
      <c r="P38" s="81"/>
      <c r="Q38" s="93"/>
      <c r="R38" s="81"/>
      <c r="S38" s="81"/>
      <c r="T38" s="81"/>
      <c r="U38" s="81"/>
      <c r="V38" s="81"/>
      <c r="W38" s="81"/>
      <c r="X38" s="81"/>
      <c r="Y38" s="81"/>
      <c r="Z38" s="181"/>
    </row>
    <row r="39" spans="1:27" ht="20.100000000000001" customHeight="1" x14ac:dyDescent="0.15">
      <c r="A39" s="157"/>
      <c r="B39" s="157"/>
      <c r="C39" s="185"/>
      <c r="D39" s="177"/>
      <c r="I39" s="179"/>
      <c r="J39" s="190" t="s">
        <v>106</v>
      </c>
      <c r="K39" s="191"/>
      <c r="L39" s="184"/>
      <c r="M39" s="184"/>
      <c r="N39" s="184"/>
      <c r="O39" s="184"/>
      <c r="P39" s="184"/>
      <c r="Q39" s="192"/>
      <c r="R39" s="184"/>
      <c r="S39" s="184"/>
      <c r="T39" s="184"/>
      <c r="U39" s="184"/>
      <c r="V39" s="184"/>
      <c r="W39" s="184"/>
      <c r="X39" s="184"/>
      <c r="Y39" s="184"/>
      <c r="Z39" s="182"/>
      <c r="AA39" s="193"/>
    </row>
    <row r="40" spans="1:27" ht="20.100000000000001" customHeight="1" x14ac:dyDescent="0.15">
      <c r="A40" s="157">
        <f>IFERROR(IF(AND($I40&lt;&gt;"一致する", $I40&lt;&gt;"一致しない"),1001,0),3)</f>
        <v>0</v>
      </c>
      <c r="B40" s="157"/>
      <c r="C40" s="176"/>
      <c r="D40" s="177">
        <v>11</v>
      </c>
      <c r="E40" s="152" t="s">
        <v>61</v>
      </c>
      <c r="I40" s="81" t="s">
        <v>62</v>
      </c>
      <c r="J40" s="81"/>
      <c r="K40" s="81"/>
      <c r="L40" s="81"/>
      <c r="M40" s="81"/>
      <c r="N40" s="182"/>
      <c r="O40" s="182"/>
      <c r="P40" s="182"/>
      <c r="Q40" s="182"/>
      <c r="R40" s="182"/>
      <c r="S40" s="182"/>
      <c r="T40" s="182"/>
      <c r="U40" s="182"/>
      <c r="V40" s="182"/>
      <c r="W40" s="182"/>
      <c r="X40" s="182"/>
      <c r="Y40" s="182"/>
      <c r="Z40" s="181"/>
      <c r="AA40" s="182"/>
    </row>
    <row r="41" spans="1:27" ht="20.100000000000001" customHeight="1" x14ac:dyDescent="0.15">
      <c r="A41" s="157"/>
      <c r="B41" s="157"/>
      <c r="C41" s="185"/>
      <c r="D41" s="182"/>
      <c r="E41" s="182"/>
      <c r="F41" s="182"/>
      <c r="G41" s="182"/>
      <c r="H41" s="182"/>
      <c r="I41" s="188"/>
      <c r="J41" s="194" t="s">
        <v>99</v>
      </c>
      <c r="K41" s="184"/>
      <c r="L41" s="184"/>
      <c r="M41" s="184"/>
      <c r="N41" s="184"/>
      <c r="O41" s="184"/>
      <c r="P41" s="184"/>
      <c r="Q41" s="184"/>
      <c r="R41" s="184"/>
      <c r="S41" s="184"/>
      <c r="T41" s="184"/>
      <c r="U41" s="184"/>
      <c r="V41" s="184"/>
      <c r="W41" s="184"/>
      <c r="X41" s="184"/>
      <c r="Y41" s="184"/>
      <c r="Z41" s="195"/>
      <c r="AA41" s="182"/>
    </row>
    <row r="42" spans="1:27" ht="20.100000000000001" customHeight="1" x14ac:dyDescent="0.15">
      <c r="A42" s="157"/>
      <c r="B42" s="157"/>
      <c r="C42" s="196"/>
      <c r="D42" s="197"/>
      <c r="E42" s="197"/>
      <c r="F42" s="197"/>
      <c r="G42" s="197"/>
      <c r="H42" s="197"/>
      <c r="I42" s="198"/>
      <c r="J42" s="198"/>
      <c r="K42" s="199"/>
      <c r="L42" s="198"/>
      <c r="M42" s="198"/>
      <c r="N42" s="198"/>
      <c r="O42" s="198"/>
      <c r="P42" s="198"/>
      <c r="Q42" s="198"/>
      <c r="R42" s="198"/>
      <c r="S42" s="198"/>
      <c r="T42" s="198"/>
      <c r="U42" s="198"/>
      <c r="V42" s="198"/>
      <c r="W42" s="198"/>
      <c r="X42" s="198"/>
      <c r="Y42" s="198"/>
      <c r="Z42" s="200"/>
    </row>
    <row r="43" spans="1:27" ht="15" customHeight="1" x14ac:dyDescent="0.15">
      <c r="A43" s="157"/>
      <c r="B43" s="157"/>
      <c r="C43" s="182"/>
      <c r="D43" s="182"/>
      <c r="E43" s="182"/>
      <c r="F43" s="182"/>
      <c r="G43" s="182"/>
      <c r="H43" s="182"/>
      <c r="I43" s="201"/>
      <c r="J43" s="202"/>
      <c r="K43" s="202"/>
      <c r="L43" s="202"/>
      <c r="M43" s="202"/>
      <c r="N43" s="202"/>
      <c r="O43" s="202"/>
      <c r="P43" s="202"/>
      <c r="Q43" s="202"/>
      <c r="R43" s="202"/>
      <c r="S43" s="202"/>
      <c r="T43" s="202"/>
      <c r="U43" s="202"/>
      <c r="V43" s="202"/>
      <c r="W43" s="202"/>
      <c r="X43" s="202"/>
      <c r="Y43" s="202"/>
      <c r="Z43" s="182"/>
    </row>
    <row r="44" spans="1:27" ht="15.75" hidden="1" customHeight="1" x14ac:dyDescent="0.15">
      <c r="A44" s="157"/>
      <c r="B44" s="157"/>
      <c r="C44" s="182"/>
      <c r="D44" s="182"/>
      <c r="E44" s="182"/>
      <c r="F44" s="182"/>
      <c r="G44" s="182"/>
      <c r="H44" s="182"/>
      <c r="I44" s="202"/>
      <c r="J44" s="182"/>
      <c r="K44" s="182"/>
      <c r="L44" s="182"/>
      <c r="M44" s="182"/>
      <c r="N44" s="182"/>
      <c r="O44" s="182"/>
      <c r="P44" s="182"/>
      <c r="Q44" s="182"/>
      <c r="R44" s="182"/>
      <c r="S44" s="182"/>
      <c r="T44" s="182"/>
      <c r="U44" s="182"/>
      <c r="V44" s="182"/>
      <c r="W44" s="182"/>
      <c r="X44" s="182"/>
      <c r="Y44" s="182"/>
      <c r="Z44" s="182"/>
    </row>
    <row r="45" spans="1:27" ht="15.75" hidden="1" customHeight="1" x14ac:dyDescent="0.15">
      <c r="A45" s="157"/>
      <c r="B45" s="157"/>
      <c r="C45" s="182"/>
      <c r="D45" s="182"/>
      <c r="E45" s="182"/>
      <c r="F45" s="182"/>
      <c r="G45" s="182"/>
      <c r="H45" s="182"/>
      <c r="I45" s="202"/>
      <c r="J45" s="182"/>
      <c r="K45" s="182"/>
      <c r="L45" s="182"/>
      <c r="M45" s="182"/>
      <c r="N45" s="182"/>
      <c r="O45" s="182"/>
      <c r="P45" s="182"/>
      <c r="Q45" s="182"/>
      <c r="R45" s="182"/>
      <c r="S45" s="182"/>
      <c r="T45" s="182"/>
      <c r="U45" s="182"/>
      <c r="V45" s="182"/>
      <c r="W45" s="182"/>
      <c r="X45" s="182"/>
      <c r="Y45" s="182"/>
      <c r="Z45" s="182"/>
    </row>
    <row r="46" spans="1:27" ht="15.75" hidden="1" customHeight="1" x14ac:dyDescent="0.15">
      <c r="A46" s="157"/>
      <c r="B46" s="157"/>
      <c r="C46" s="182"/>
      <c r="D46" s="182"/>
      <c r="E46" s="182"/>
      <c r="F46" s="182"/>
      <c r="G46" s="182"/>
      <c r="H46" s="182"/>
      <c r="I46" s="202"/>
      <c r="J46" s="182"/>
      <c r="K46" s="182"/>
      <c r="L46" s="182"/>
      <c r="M46" s="182"/>
      <c r="N46" s="182"/>
      <c r="O46" s="182"/>
      <c r="P46" s="182"/>
      <c r="Q46" s="182"/>
      <c r="R46" s="182"/>
      <c r="S46" s="182"/>
      <c r="T46" s="182"/>
      <c r="U46" s="182"/>
      <c r="V46" s="182"/>
      <c r="W46" s="182"/>
      <c r="X46" s="182"/>
      <c r="Y46" s="182"/>
      <c r="Z46" s="182"/>
    </row>
    <row r="47" spans="1:27" ht="15.75" hidden="1" customHeight="1" x14ac:dyDescent="0.15">
      <c r="A47" s="157"/>
      <c r="B47" s="157"/>
      <c r="C47" s="182"/>
      <c r="D47" s="182"/>
      <c r="E47" s="182"/>
      <c r="F47" s="182"/>
      <c r="G47" s="182"/>
      <c r="H47" s="182"/>
      <c r="I47" s="202"/>
      <c r="J47" s="182"/>
      <c r="K47" s="182"/>
      <c r="L47" s="182"/>
      <c r="M47" s="182"/>
      <c r="N47" s="182"/>
      <c r="O47" s="182"/>
      <c r="P47" s="182"/>
      <c r="Q47" s="182"/>
      <c r="R47" s="182"/>
      <c r="S47" s="182"/>
      <c r="T47" s="182"/>
      <c r="U47" s="182"/>
      <c r="V47" s="182"/>
      <c r="W47" s="182"/>
      <c r="X47" s="182"/>
      <c r="Y47" s="182"/>
      <c r="Z47" s="182"/>
    </row>
    <row r="48" spans="1:27" ht="15.75" hidden="1" customHeight="1" x14ac:dyDescent="0.15">
      <c r="A48" s="157"/>
      <c r="B48" s="157"/>
      <c r="C48" s="182"/>
      <c r="D48" s="182"/>
      <c r="E48" s="182"/>
      <c r="F48" s="182"/>
      <c r="G48" s="182"/>
      <c r="H48" s="182"/>
      <c r="I48" s="202"/>
      <c r="J48" s="182"/>
      <c r="K48" s="182"/>
      <c r="L48" s="182"/>
      <c r="M48" s="182"/>
      <c r="N48" s="182"/>
      <c r="O48" s="182"/>
      <c r="P48" s="182"/>
      <c r="Q48" s="182"/>
      <c r="R48" s="182"/>
      <c r="S48" s="182"/>
      <c r="T48" s="182"/>
      <c r="U48" s="182"/>
      <c r="V48" s="182"/>
      <c r="W48" s="182"/>
      <c r="X48" s="182"/>
      <c r="Y48" s="182"/>
      <c r="Z48" s="182"/>
    </row>
    <row r="49" spans="1:26" ht="15.75" hidden="1" customHeight="1" x14ac:dyDescent="0.15">
      <c r="A49" s="157"/>
      <c r="B49" s="157"/>
      <c r="C49" s="182"/>
      <c r="D49" s="182"/>
      <c r="E49" s="182"/>
      <c r="F49" s="182"/>
      <c r="G49" s="182"/>
      <c r="H49" s="182"/>
      <c r="I49" s="202"/>
      <c r="J49" s="182"/>
      <c r="K49" s="182"/>
      <c r="L49" s="182"/>
      <c r="M49" s="182"/>
      <c r="N49" s="182"/>
      <c r="O49" s="182"/>
      <c r="P49" s="182"/>
      <c r="Q49" s="182"/>
      <c r="R49" s="182"/>
      <c r="S49" s="182"/>
      <c r="T49" s="182"/>
      <c r="U49" s="182"/>
      <c r="V49" s="182"/>
      <c r="W49" s="182"/>
      <c r="X49" s="182"/>
      <c r="Y49" s="182"/>
      <c r="Z49" s="182"/>
    </row>
    <row r="50" spans="1:26" ht="15.75" hidden="1" customHeight="1" x14ac:dyDescent="0.15">
      <c r="A50" s="157"/>
      <c r="B50" s="157"/>
      <c r="C50" s="182"/>
      <c r="D50" s="182"/>
      <c r="E50" s="182"/>
      <c r="F50" s="182"/>
      <c r="G50" s="182"/>
      <c r="H50" s="182"/>
      <c r="I50" s="202"/>
      <c r="J50" s="182"/>
      <c r="K50" s="182"/>
      <c r="L50" s="182"/>
      <c r="M50" s="182"/>
      <c r="N50" s="182"/>
      <c r="O50" s="182"/>
      <c r="P50" s="182"/>
      <c r="Q50" s="182"/>
      <c r="R50" s="182"/>
      <c r="S50" s="182"/>
      <c r="T50" s="182"/>
      <c r="U50" s="182"/>
      <c r="V50" s="182"/>
      <c r="W50" s="182"/>
      <c r="X50" s="182"/>
      <c r="Y50" s="182"/>
      <c r="Z50" s="182"/>
    </row>
    <row r="51" spans="1:26" ht="15.75" hidden="1" customHeight="1" x14ac:dyDescent="0.15">
      <c r="A51" s="157"/>
      <c r="B51" s="157"/>
      <c r="C51" s="182"/>
      <c r="D51" s="182"/>
      <c r="E51" s="182"/>
      <c r="F51" s="182"/>
      <c r="G51" s="182"/>
      <c r="H51" s="182"/>
      <c r="I51" s="202"/>
      <c r="J51" s="182"/>
      <c r="K51" s="182"/>
      <c r="L51" s="182"/>
      <c r="M51" s="182"/>
      <c r="N51" s="182"/>
      <c r="O51" s="182"/>
      <c r="P51" s="182"/>
      <c r="Q51" s="182"/>
      <c r="R51" s="182"/>
      <c r="S51" s="182"/>
      <c r="T51" s="182"/>
      <c r="U51" s="182"/>
      <c r="V51" s="182"/>
      <c r="W51" s="182"/>
      <c r="X51" s="182"/>
      <c r="Y51" s="182"/>
      <c r="Z51" s="182"/>
    </row>
    <row r="52" spans="1:26" ht="15.75" hidden="1" customHeight="1" x14ac:dyDescent="0.15">
      <c r="A52" s="157"/>
      <c r="B52" s="157"/>
      <c r="C52" s="182"/>
      <c r="D52" s="182"/>
      <c r="E52" s="182"/>
      <c r="F52" s="182"/>
      <c r="G52" s="182"/>
      <c r="H52" s="182"/>
      <c r="I52" s="202"/>
      <c r="J52" s="182"/>
      <c r="K52" s="182"/>
      <c r="L52" s="182"/>
      <c r="M52" s="182"/>
      <c r="N52" s="182"/>
      <c r="O52" s="182"/>
      <c r="P52" s="182"/>
      <c r="Q52" s="182"/>
      <c r="R52" s="182"/>
      <c r="S52" s="182"/>
      <c r="T52" s="182"/>
      <c r="U52" s="182"/>
      <c r="V52" s="182"/>
      <c r="W52" s="182"/>
      <c r="X52" s="182"/>
      <c r="Y52" s="182"/>
      <c r="Z52" s="182"/>
    </row>
    <row r="53" spans="1:26" ht="15.75" hidden="1" customHeight="1" x14ac:dyDescent="0.15">
      <c r="A53" s="157"/>
      <c r="B53" s="157"/>
      <c r="C53" s="182"/>
      <c r="D53" s="182"/>
      <c r="E53" s="182"/>
      <c r="F53" s="182"/>
      <c r="G53" s="182"/>
      <c r="H53" s="182"/>
      <c r="I53" s="202"/>
      <c r="J53" s="182"/>
      <c r="K53" s="182"/>
      <c r="L53" s="182"/>
      <c r="M53" s="182"/>
      <c r="N53" s="182"/>
      <c r="O53" s="182"/>
      <c r="P53" s="182"/>
      <c r="Q53" s="182"/>
      <c r="R53" s="182"/>
      <c r="S53" s="182"/>
      <c r="T53" s="182"/>
      <c r="U53" s="182"/>
      <c r="V53" s="182"/>
      <c r="W53" s="182"/>
      <c r="X53" s="182"/>
      <c r="Y53" s="182"/>
      <c r="Z53" s="182"/>
    </row>
    <row r="54" spans="1:26" ht="15.75" hidden="1" customHeight="1" x14ac:dyDescent="0.15">
      <c r="A54" s="157"/>
      <c r="B54" s="157"/>
      <c r="C54" s="182"/>
      <c r="D54" s="182"/>
      <c r="E54" s="182"/>
      <c r="F54" s="182"/>
      <c r="G54" s="182"/>
      <c r="H54" s="182"/>
      <c r="I54" s="202"/>
      <c r="J54" s="182"/>
      <c r="K54" s="182"/>
      <c r="L54" s="182"/>
      <c r="M54" s="182"/>
      <c r="N54" s="182"/>
      <c r="O54" s="182"/>
      <c r="P54" s="182"/>
      <c r="Q54" s="182"/>
      <c r="R54" s="182"/>
      <c r="S54" s="182"/>
      <c r="T54" s="182"/>
      <c r="U54" s="182"/>
      <c r="V54" s="182"/>
      <c r="W54" s="182"/>
      <c r="X54" s="182"/>
      <c r="Y54" s="182"/>
      <c r="Z54" s="182"/>
    </row>
    <row r="55" spans="1:26" ht="15.75" hidden="1" customHeight="1" x14ac:dyDescent="0.15">
      <c r="A55" s="157"/>
      <c r="B55" s="157"/>
      <c r="C55" s="182"/>
      <c r="D55" s="182"/>
      <c r="E55" s="182"/>
      <c r="F55" s="182"/>
      <c r="G55" s="182"/>
      <c r="H55" s="182"/>
      <c r="I55" s="202"/>
      <c r="J55" s="182"/>
      <c r="K55" s="182"/>
      <c r="L55" s="182"/>
      <c r="M55" s="182"/>
      <c r="N55" s="182"/>
      <c r="O55" s="182"/>
      <c r="P55" s="182"/>
      <c r="Q55" s="182"/>
      <c r="R55" s="182"/>
      <c r="S55" s="182"/>
      <c r="T55" s="182"/>
      <c r="U55" s="182"/>
      <c r="V55" s="182"/>
      <c r="W55" s="182"/>
      <c r="X55" s="182"/>
      <c r="Y55" s="182"/>
      <c r="Z55" s="182"/>
    </row>
    <row r="56" spans="1:26" ht="15.75" hidden="1" customHeight="1" x14ac:dyDescent="0.15">
      <c r="A56" s="157"/>
      <c r="B56" s="157"/>
      <c r="C56" s="182"/>
      <c r="D56" s="182"/>
      <c r="E56" s="182"/>
      <c r="F56" s="182"/>
      <c r="G56" s="182"/>
      <c r="H56" s="182"/>
      <c r="I56" s="202"/>
      <c r="J56" s="182"/>
      <c r="K56" s="182"/>
      <c r="L56" s="182"/>
      <c r="M56" s="182"/>
      <c r="N56" s="182"/>
      <c r="O56" s="182"/>
      <c r="P56" s="182"/>
      <c r="Q56" s="182"/>
      <c r="R56" s="182"/>
      <c r="S56" s="182"/>
      <c r="T56" s="182"/>
      <c r="U56" s="182"/>
      <c r="V56" s="182"/>
      <c r="W56" s="182"/>
      <c r="X56" s="182"/>
      <c r="Y56" s="182"/>
      <c r="Z56" s="182"/>
    </row>
    <row r="57" spans="1:26" ht="15.75" hidden="1" customHeight="1" x14ac:dyDescent="0.15">
      <c r="A57" s="157"/>
      <c r="B57" s="157"/>
      <c r="C57" s="182"/>
      <c r="D57" s="182"/>
      <c r="E57" s="182"/>
      <c r="F57" s="182"/>
      <c r="G57" s="182"/>
      <c r="H57" s="182"/>
      <c r="I57" s="202"/>
      <c r="J57" s="182"/>
      <c r="K57" s="182"/>
      <c r="L57" s="182"/>
      <c r="M57" s="182"/>
      <c r="N57" s="182"/>
      <c r="O57" s="182"/>
      <c r="P57" s="182"/>
      <c r="Q57" s="182"/>
      <c r="R57" s="182"/>
      <c r="S57" s="182"/>
      <c r="T57" s="182"/>
      <c r="U57" s="182"/>
      <c r="V57" s="182"/>
      <c r="W57" s="182"/>
      <c r="X57" s="182"/>
      <c r="Y57" s="182"/>
      <c r="Z57" s="182"/>
    </row>
    <row r="58" spans="1:26" ht="15.75" hidden="1" customHeight="1" x14ac:dyDescent="0.15">
      <c r="A58" s="157"/>
      <c r="B58" s="157"/>
      <c r="C58" s="182"/>
      <c r="D58" s="182"/>
      <c r="E58" s="182"/>
      <c r="F58" s="182"/>
      <c r="G58" s="182"/>
      <c r="H58" s="182"/>
      <c r="I58" s="202"/>
      <c r="J58" s="182"/>
      <c r="K58" s="182"/>
      <c r="L58" s="182"/>
      <c r="M58" s="182"/>
      <c r="N58" s="182"/>
      <c r="O58" s="182"/>
      <c r="P58" s="182"/>
      <c r="Q58" s="182"/>
      <c r="R58" s="182"/>
      <c r="S58" s="182"/>
      <c r="T58" s="182"/>
      <c r="U58" s="182"/>
      <c r="V58" s="182"/>
      <c r="W58" s="182"/>
      <c r="X58" s="182"/>
      <c r="Y58" s="182"/>
      <c r="Z58" s="182"/>
    </row>
    <row r="59" spans="1:26" ht="15" customHeight="1" x14ac:dyDescent="0.15">
      <c r="A59" s="157"/>
      <c r="B59" s="157"/>
      <c r="C59" s="182"/>
      <c r="D59" s="182"/>
      <c r="E59" s="182"/>
      <c r="F59" s="182"/>
      <c r="G59" s="182"/>
      <c r="H59" s="182"/>
      <c r="I59" s="202"/>
      <c r="J59" s="182"/>
      <c r="K59" s="182"/>
      <c r="L59" s="182"/>
      <c r="M59" s="182"/>
      <c r="N59" s="182"/>
      <c r="O59" s="182"/>
      <c r="P59" s="182"/>
      <c r="Q59" s="182"/>
      <c r="R59" s="182"/>
      <c r="S59" s="182"/>
      <c r="T59" s="182"/>
      <c r="U59" s="182"/>
      <c r="V59" s="182"/>
      <c r="W59" s="182"/>
      <c r="X59" s="182"/>
      <c r="Y59" s="182"/>
      <c r="Z59" s="182"/>
    </row>
    <row r="60" spans="1:26" ht="20.100000000000001" customHeight="1" x14ac:dyDescent="0.15">
      <c r="A60" s="157"/>
      <c r="B60" s="157"/>
      <c r="C60" s="169" t="s">
        <v>63</v>
      </c>
      <c r="D60" s="170"/>
      <c r="E60" s="170"/>
      <c r="F60" s="170"/>
      <c r="G60" s="170"/>
      <c r="H60" s="171"/>
      <c r="I60" s="203"/>
    </row>
    <row r="61" spans="1:26" ht="15" customHeight="1" x14ac:dyDescent="0.15">
      <c r="A61" s="157"/>
      <c r="B61" s="157"/>
      <c r="C61" s="172"/>
      <c r="D61" s="173"/>
      <c r="E61" s="173"/>
      <c r="F61" s="173"/>
      <c r="G61" s="173"/>
      <c r="H61" s="173"/>
      <c r="I61" s="174"/>
      <c r="J61" s="174"/>
      <c r="K61" s="174"/>
      <c r="L61" s="174"/>
      <c r="M61" s="174"/>
      <c r="N61" s="174"/>
      <c r="O61" s="174"/>
      <c r="P61" s="174"/>
      <c r="Q61" s="174"/>
      <c r="R61" s="174"/>
      <c r="S61" s="174"/>
      <c r="T61" s="174"/>
      <c r="U61" s="174"/>
      <c r="V61" s="174"/>
      <c r="W61" s="174"/>
      <c r="X61" s="174"/>
      <c r="Y61" s="174"/>
      <c r="Z61" s="175"/>
    </row>
    <row r="62" spans="1:26" ht="20.100000000000001" customHeight="1" x14ac:dyDescent="0.15">
      <c r="A62" s="157"/>
      <c r="B62" s="157"/>
      <c r="C62" s="172"/>
      <c r="D62" s="204" t="s">
        <v>64</v>
      </c>
      <c r="E62" s="204"/>
      <c r="F62" s="204"/>
      <c r="G62" s="204"/>
      <c r="H62" s="204"/>
      <c r="I62" s="204"/>
      <c r="J62" s="204"/>
      <c r="K62" s="204"/>
      <c r="L62" s="204"/>
      <c r="M62" s="204"/>
      <c r="N62" s="204"/>
      <c r="O62" s="204"/>
      <c r="P62" s="204"/>
      <c r="Q62" s="204"/>
      <c r="R62" s="204"/>
      <c r="S62" s="204"/>
      <c r="T62" s="204"/>
      <c r="U62" s="204"/>
      <c r="V62" s="204"/>
      <c r="W62" s="204"/>
      <c r="X62" s="204"/>
      <c r="Y62" s="204"/>
      <c r="Z62" s="181"/>
    </row>
    <row r="63" spans="1:26" ht="20.100000000000001" customHeight="1" x14ac:dyDescent="0.15">
      <c r="A63" s="157">
        <f>IFERROR(IF(AND($I63&lt;&gt;"しない", $I63&lt;&gt;"する"),1001,0),3)</f>
        <v>1001</v>
      </c>
      <c r="B63" s="157"/>
      <c r="C63" s="176"/>
      <c r="D63" s="177">
        <v>1</v>
      </c>
      <c r="E63" s="182" t="s">
        <v>65</v>
      </c>
      <c r="F63" s="182"/>
      <c r="G63" s="182"/>
      <c r="H63" s="182"/>
      <c r="I63" s="81"/>
      <c r="J63" s="81"/>
      <c r="K63" s="81"/>
      <c r="L63" s="81"/>
      <c r="M63" s="81"/>
      <c r="N63" s="182"/>
      <c r="O63" s="182"/>
      <c r="P63" s="182"/>
      <c r="Q63" s="182"/>
      <c r="R63" s="182"/>
      <c r="S63" s="182"/>
      <c r="T63" s="182"/>
      <c r="U63" s="182"/>
      <c r="V63" s="182"/>
      <c r="W63" s="182"/>
      <c r="X63" s="182"/>
      <c r="Y63" s="182"/>
      <c r="Z63" s="181"/>
    </row>
    <row r="64" spans="1:26" ht="20.100000000000001" customHeight="1" x14ac:dyDescent="0.15">
      <c r="A64" s="157"/>
      <c r="B64" s="157"/>
      <c r="C64" s="176"/>
      <c r="D64" s="182"/>
      <c r="E64" s="182"/>
      <c r="F64" s="182"/>
      <c r="G64" s="182"/>
      <c r="H64" s="182"/>
      <c r="I64" s="188"/>
      <c r="J64" s="184" t="s">
        <v>16</v>
      </c>
      <c r="K64" s="183"/>
      <c r="L64" s="183"/>
      <c r="M64" s="183"/>
      <c r="N64" s="183"/>
      <c r="O64" s="183"/>
      <c r="P64" s="183"/>
      <c r="Q64" s="183"/>
      <c r="R64" s="183"/>
      <c r="S64" s="183"/>
      <c r="T64" s="183"/>
      <c r="U64" s="183"/>
      <c r="V64" s="183"/>
      <c r="W64" s="183"/>
      <c r="X64" s="183"/>
      <c r="Y64" s="183"/>
      <c r="Z64" s="181"/>
    </row>
    <row r="65" spans="1:26" ht="20.100000000000001" hidden="1" customHeight="1" x14ac:dyDescent="0.15">
      <c r="A65" s="157"/>
      <c r="B65" s="157"/>
      <c r="C65" s="176"/>
      <c r="D65" s="182"/>
      <c r="E65" s="182"/>
      <c r="F65" s="182"/>
      <c r="G65" s="182"/>
      <c r="H65" s="182"/>
      <c r="I65" s="188"/>
      <c r="J65" s="183"/>
      <c r="K65" s="183"/>
      <c r="L65" s="183"/>
      <c r="M65" s="183"/>
      <c r="N65" s="183"/>
      <c r="O65" s="183"/>
      <c r="P65" s="183"/>
      <c r="Q65" s="183"/>
      <c r="R65" s="183"/>
      <c r="S65" s="183"/>
      <c r="T65" s="183"/>
      <c r="U65" s="183"/>
      <c r="V65" s="183"/>
      <c r="W65" s="183"/>
      <c r="X65" s="183"/>
      <c r="Y65" s="183"/>
      <c r="Z65" s="181"/>
    </row>
    <row r="66" spans="1:26" ht="20.100000000000001" hidden="1" customHeight="1" x14ac:dyDescent="0.15">
      <c r="A66" s="157"/>
      <c r="B66" s="157"/>
      <c r="C66" s="176"/>
      <c r="D66" s="182"/>
      <c r="E66" s="182"/>
      <c r="F66" s="182"/>
      <c r="G66" s="182"/>
      <c r="H66" s="182"/>
      <c r="I66" s="188"/>
      <c r="J66" s="183"/>
      <c r="K66" s="183"/>
      <c r="L66" s="183"/>
      <c r="M66" s="183"/>
      <c r="N66" s="183"/>
      <c r="O66" s="183"/>
      <c r="P66" s="183"/>
      <c r="Q66" s="183"/>
      <c r="R66" s="183"/>
      <c r="S66" s="183"/>
      <c r="T66" s="183"/>
      <c r="U66" s="183"/>
      <c r="V66" s="183"/>
      <c r="W66" s="183"/>
      <c r="X66" s="183"/>
      <c r="Y66" s="183"/>
      <c r="Z66" s="181"/>
    </row>
    <row r="67" spans="1:26" ht="20.100000000000001" hidden="1" customHeight="1" x14ac:dyDescent="0.15">
      <c r="A67" s="157"/>
      <c r="B67" s="157"/>
      <c r="C67" s="176"/>
      <c r="D67" s="182"/>
      <c r="E67" s="182"/>
      <c r="F67" s="182"/>
      <c r="G67" s="182"/>
      <c r="H67" s="182"/>
      <c r="I67" s="188"/>
      <c r="J67" s="183"/>
      <c r="K67" s="183"/>
      <c r="L67" s="183"/>
      <c r="M67" s="183"/>
      <c r="N67" s="183"/>
      <c r="O67" s="183"/>
      <c r="P67" s="183"/>
      <c r="Q67" s="183"/>
      <c r="R67" s="183"/>
      <c r="S67" s="183"/>
      <c r="T67" s="183"/>
      <c r="U67" s="183"/>
      <c r="V67" s="183"/>
      <c r="W67" s="183"/>
      <c r="X67" s="183"/>
      <c r="Y67" s="183"/>
      <c r="Z67" s="181"/>
    </row>
    <row r="68" spans="1:26" ht="20.100000000000001" hidden="1" customHeight="1" x14ac:dyDescent="0.15">
      <c r="A68" s="157"/>
      <c r="B68" s="157"/>
      <c r="C68" s="176"/>
      <c r="D68" s="182"/>
      <c r="E68" s="182"/>
      <c r="F68" s="182"/>
      <c r="G68" s="182"/>
      <c r="H68" s="182"/>
      <c r="I68" s="188"/>
      <c r="J68" s="183"/>
      <c r="K68" s="183"/>
      <c r="L68" s="183"/>
      <c r="M68" s="183"/>
      <c r="N68" s="183"/>
      <c r="O68" s="183"/>
      <c r="P68" s="183"/>
      <c r="Q68" s="183"/>
      <c r="R68" s="183"/>
      <c r="S68" s="183"/>
      <c r="T68" s="183"/>
      <c r="U68" s="183"/>
      <c r="V68" s="183"/>
      <c r="W68" s="183"/>
      <c r="X68" s="183"/>
      <c r="Y68" s="183"/>
      <c r="Z68" s="181"/>
    </row>
    <row r="69" spans="1:26" ht="20.100000000000001" customHeight="1" x14ac:dyDescent="0.15">
      <c r="A69" s="157">
        <f>IFERROR(IF(OR(AND($I63="する",TRIM($I69)=""),AND($I63="しない",NOT(ISBLANK($I69)))),1001,0),3)</f>
        <v>0</v>
      </c>
      <c r="B69" s="157"/>
      <c r="C69" s="176"/>
      <c r="D69" s="177">
        <v>2</v>
      </c>
      <c r="E69" s="152" t="s">
        <v>44</v>
      </c>
      <c r="I69" s="89"/>
      <c r="J69" s="90"/>
      <c r="K69" s="90"/>
      <c r="L69" s="90"/>
      <c r="M69" s="90"/>
      <c r="N69" s="182"/>
      <c r="O69" s="182"/>
      <c r="P69" s="182"/>
      <c r="Q69" s="182"/>
      <c r="R69" s="182"/>
      <c r="S69" s="182"/>
      <c r="T69" s="182"/>
      <c r="U69" s="182"/>
      <c r="V69" s="182"/>
      <c r="W69" s="182"/>
      <c r="X69" s="182"/>
      <c r="Y69" s="182"/>
      <c r="Z69" s="181"/>
    </row>
    <row r="70" spans="1:26" ht="20.100000000000001" customHeight="1" x14ac:dyDescent="0.15">
      <c r="A70" s="157"/>
      <c r="B70" s="157"/>
      <c r="C70" s="176"/>
      <c r="D70" s="177"/>
      <c r="E70" s="182"/>
      <c r="F70" s="182"/>
      <c r="G70" s="182"/>
      <c r="H70" s="182"/>
      <c r="I70" s="179"/>
      <c r="J70" s="184" t="s">
        <v>108</v>
      </c>
      <c r="K70" s="183"/>
      <c r="L70" s="183"/>
      <c r="M70" s="183"/>
      <c r="N70" s="183"/>
      <c r="O70" s="183"/>
      <c r="P70" s="183"/>
      <c r="Q70" s="183"/>
      <c r="R70" s="183"/>
      <c r="S70" s="183"/>
      <c r="T70" s="183"/>
      <c r="U70" s="183"/>
      <c r="V70" s="183"/>
      <c r="W70" s="183"/>
      <c r="X70" s="183"/>
      <c r="Y70" s="183"/>
      <c r="Z70" s="181"/>
    </row>
    <row r="71" spans="1:26" ht="20.100000000000001" customHeight="1" x14ac:dyDescent="0.15">
      <c r="A71" s="157">
        <f>IFERROR(IF(OR(AND($I63="する",AND($I71&lt;&gt;"", OR(ISERROR(FIND("@"&amp;LEFT($I71,3)&amp;"@", 都道府県3))=FALSE, ISERROR(FIND("@"&amp;LEFT($I71,4)&amp;"@",都道府県4))=FALSE))=FALSE),AND($I63="しない",NOT(ISBLANK($I71)))),1001,0),3)</f>
        <v>0</v>
      </c>
      <c r="B71" s="157"/>
      <c r="C71" s="176"/>
      <c r="D71" s="177">
        <v>3</v>
      </c>
      <c r="E71" s="152" t="s">
        <v>45</v>
      </c>
      <c r="I71" s="91"/>
      <c r="J71" s="91"/>
      <c r="K71" s="91"/>
      <c r="L71" s="91"/>
      <c r="M71" s="91"/>
      <c r="N71" s="91"/>
      <c r="O71" s="91"/>
      <c r="P71" s="91"/>
      <c r="Q71" s="92"/>
      <c r="R71" s="91"/>
      <c r="S71" s="91"/>
      <c r="T71" s="91"/>
      <c r="U71" s="91"/>
      <c r="V71" s="91"/>
      <c r="W71" s="91"/>
      <c r="X71" s="91"/>
      <c r="Y71" s="91"/>
      <c r="Z71" s="181"/>
    </row>
    <row r="72" spans="1:26" ht="20.100000000000001" customHeight="1" x14ac:dyDescent="0.15">
      <c r="A72" s="157"/>
      <c r="B72" s="157"/>
      <c r="C72" s="176"/>
      <c r="D72" s="177"/>
      <c r="E72" s="182"/>
      <c r="F72" s="182"/>
      <c r="G72" s="182"/>
      <c r="H72" s="182"/>
      <c r="I72" s="179"/>
      <c r="J72" s="184" t="s">
        <v>46</v>
      </c>
      <c r="K72" s="183"/>
      <c r="L72" s="183"/>
      <c r="M72" s="183"/>
      <c r="N72" s="183"/>
      <c r="O72" s="183"/>
      <c r="P72" s="183"/>
      <c r="Q72" s="183"/>
      <c r="R72" s="183"/>
      <c r="S72" s="183"/>
      <c r="T72" s="183"/>
      <c r="U72" s="183"/>
      <c r="V72" s="183"/>
      <c r="W72" s="183"/>
      <c r="X72" s="183"/>
      <c r="Y72" s="183"/>
      <c r="Z72" s="181"/>
    </row>
    <row r="73" spans="1:26" ht="20.100000000000001" customHeight="1" x14ac:dyDescent="0.15">
      <c r="A73" s="157">
        <f>IFERROR(IF(OR(AND($I63="する",TRIM($I73)=""),AND($I63="しない",NOT(ISBLANK($I73)))),1001,0),3)</f>
        <v>0</v>
      </c>
      <c r="B73" s="157"/>
      <c r="C73" s="176"/>
      <c r="D73" s="177">
        <v>4</v>
      </c>
      <c r="E73" s="152" t="s">
        <v>47</v>
      </c>
      <c r="I73" s="81"/>
      <c r="J73" s="81"/>
      <c r="K73" s="81"/>
      <c r="L73" s="81"/>
      <c r="M73" s="81"/>
      <c r="N73" s="81"/>
      <c r="O73" s="81"/>
      <c r="P73" s="81"/>
      <c r="Q73" s="111"/>
      <c r="R73" s="81"/>
      <c r="S73" s="81"/>
      <c r="T73" s="81"/>
      <c r="U73" s="81"/>
      <c r="V73" s="81"/>
      <c r="W73" s="81"/>
      <c r="X73" s="81"/>
      <c r="Y73" s="81"/>
      <c r="Z73" s="181"/>
    </row>
    <row r="74" spans="1:26" ht="30" customHeight="1" x14ac:dyDescent="0.15">
      <c r="A74" s="157"/>
      <c r="B74" s="157"/>
      <c r="C74" s="185"/>
      <c r="D74" s="182"/>
      <c r="I74" s="179"/>
      <c r="J74" s="205" t="s">
        <v>114</v>
      </c>
      <c r="K74" s="205"/>
      <c r="L74" s="205"/>
      <c r="M74" s="205"/>
      <c r="N74" s="205"/>
      <c r="O74" s="205"/>
      <c r="P74" s="205"/>
      <c r="Q74" s="205"/>
      <c r="R74" s="205"/>
      <c r="S74" s="205"/>
      <c r="T74" s="205"/>
      <c r="U74" s="205"/>
      <c r="V74" s="205"/>
      <c r="W74" s="205"/>
      <c r="X74" s="205"/>
      <c r="Y74" s="205"/>
      <c r="Z74" s="181"/>
    </row>
    <row r="75" spans="1:26" ht="20.100000000000001" customHeight="1" x14ac:dyDescent="0.15">
      <c r="A75" s="157">
        <f>IFERROR(IF(OR(AND($I63="する",TRIM($I75)=""),AND($I63="しない",NOT(ISBLANK($I75)))),1001,0),3)</f>
        <v>0</v>
      </c>
      <c r="B75" s="157"/>
      <c r="C75" s="176"/>
      <c r="D75" s="177">
        <v>5</v>
      </c>
      <c r="E75" s="152" t="s">
        <v>48</v>
      </c>
      <c r="I75" s="81"/>
      <c r="J75" s="81"/>
      <c r="K75" s="81"/>
      <c r="L75" s="81"/>
      <c r="M75" s="81"/>
      <c r="N75" s="81"/>
      <c r="O75" s="81"/>
      <c r="P75" s="81"/>
      <c r="Q75" s="81"/>
      <c r="R75" s="81"/>
      <c r="S75" s="81"/>
      <c r="T75" s="81"/>
      <c r="U75" s="81"/>
      <c r="V75" s="81"/>
      <c r="W75" s="81"/>
      <c r="X75" s="81"/>
      <c r="Y75" s="81"/>
      <c r="Z75" s="181"/>
    </row>
    <row r="76" spans="1:26" ht="30" customHeight="1" x14ac:dyDescent="0.15">
      <c r="A76" s="157"/>
      <c r="B76" s="157"/>
      <c r="C76" s="185"/>
      <c r="D76" s="182"/>
      <c r="E76" s="182"/>
      <c r="F76" s="182"/>
      <c r="G76" s="182"/>
      <c r="H76" s="182"/>
      <c r="I76" s="179"/>
      <c r="J76" s="205" t="s">
        <v>115</v>
      </c>
      <c r="K76" s="205"/>
      <c r="L76" s="205"/>
      <c r="M76" s="205"/>
      <c r="N76" s="205"/>
      <c r="O76" s="205"/>
      <c r="P76" s="205"/>
      <c r="Q76" s="205"/>
      <c r="R76" s="205"/>
      <c r="S76" s="205"/>
      <c r="T76" s="205"/>
      <c r="U76" s="205"/>
      <c r="V76" s="205"/>
      <c r="W76" s="205"/>
      <c r="X76" s="205"/>
      <c r="Y76" s="205"/>
      <c r="Z76" s="181"/>
    </row>
    <row r="77" spans="1:26" ht="20.100000000000001" customHeight="1" x14ac:dyDescent="0.15">
      <c r="A77" s="157">
        <f>IFERROR(IF(OR(AND($I63="する",TRIM($I77)=""),AND($I63="しない",NOT(ISBLANK($I77)))),1001,0),3)</f>
        <v>0</v>
      </c>
      <c r="B77" s="157"/>
      <c r="C77" s="176"/>
      <c r="D77" s="177">
        <v>6</v>
      </c>
      <c r="E77" s="152" t="s">
        <v>66</v>
      </c>
      <c r="I77" s="81"/>
      <c r="J77" s="81"/>
      <c r="K77" s="81"/>
      <c r="L77" s="81"/>
      <c r="M77" s="81"/>
      <c r="N77" s="81"/>
      <c r="O77" s="81"/>
      <c r="P77" s="81"/>
      <c r="Q77" s="81"/>
      <c r="R77" s="81"/>
      <c r="S77" s="81"/>
      <c r="T77" s="81"/>
      <c r="U77" s="81"/>
      <c r="V77" s="81"/>
      <c r="W77" s="81"/>
      <c r="X77" s="81"/>
      <c r="Y77" s="81"/>
      <c r="Z77" s="181"/>
    </row>
    <row r="78" spans="1:26" ht="20.100000000000001" customHeight="1" x14ac:dyDescent="0.15">
      <c r="A78" s="157"/>
      <c r="B78" s="157"/>
      <c r="C78" s="185"/>
      <c r="D78" s="182"/>
      <c r="E78" s="182"/>
      <c r="F78" s="182"/>
      <c r="G78" s="182"/>
      <c r="H78" s="182"/>
      <c r="I78" s="179"/>
      <c r="J78" s="194" t="s">
        <v>67</v>
      </c>
      <c r="K78" s="183"/>
      <c r="L78" s="183"/>
      <c r="M78" s="183"/>
      <c r="N78" s="183"/>
      <c r="O78" s="183"/>
      <c r="P78" s="183"/>
      <c r="Q78" s="183"/>
      <c r="R78" s="183"/>
      <c r="S78" s="183"/>
      <c r="T78" s="183"/>
      <c r="U78" s="183"/>
      <c r="V78" s="183"/>
      <c r="W78" s="183"/>
      <c r="X78" s="183"/>
      <c r="Y78" s="183"/>
      <c r="Z78" s="181"/>
    </row>
    <row r="79" spans="1:26" ht="20.100000000000001" customHeight="1" x14ac:dyDescent="0.15">
      <c r="A79" s="157">
        <f>IFERROR(IF(OR(AND($I63="する",OR(TRIM($I79)="", NOT(OR(IFERROR(SEARCH(" ",$I79),0)&gt;0, IFERROR(SEARCH("　",$I79),0)&gt;0)))),AND($I63="しない",NOT(ISBLANK($I79)))),1001,0),3)</f>
        <v>0</v>
      </c>
      <c r="B79" s="157"/>
      <c r="C79" s="176"/>
      <c r="D79" s="177">
        <v>7</v>
      </c>
      <c r="E79" s="152" t="s">
        <v>68</v>
      </c>
      <c r="I79" s="81"/>
      <c r="J79" s="81"/>
      <c r="K79" s="81"/>
      <c r="L79" s="81"/>
      <c r="M79" s="81"/>
      <c r="N79" s="81"/>
      <c r="O79" s="81"/>
      <c r="P79" s="81"/>
      <c r="Q79" s="81"/>
      <c r="R79" s="81"/>
      <c r="S79" s="81"/>
      <c r="T79" s="81"/>
      <c r="U79" s="81"/>
      <c r="V79" s="81"/>
      <c r="W79" s="81"/>
      <c r="X79" s="81"/>
      <c r="Y79" s="81"/>
      <c r="Z79" s="181"/>
    </row>
    <row r="80" spans="1:26" ht="20.100000000000001" customHeight="1" x14ac:dyDescent="0.15">
      <c r="A80" s="157"/>
      <c r="B80" s="157"/>
      <c r="C80" s="185"/>
      <c r="D80" s="182"/>
      <c r="E80" s="206" t="s">
        <v>69</v>
      </c>
      <c r="F80" s="182"/>
      <c r="G80" s="182"/>
      <c r="H80" s="182"/>
      <c r="I80" s="188"/>
      <c r="J80" s="184" t="s">
        <v>52</v>
      </c>
      <c r="K80" s="184"/>
      <c r="L80" s="184"/>
      <c r="M80" s="184"/>
      <c r="N80" s="184"/>
      <c r="O80" s="184"/>
      <c r="P80" s="184"/>
      <c r="Q80" s="184"/>
      <c r="R80" s="184"/>
      <c r="S80" s="184"/>
      <c r="T80" s="184"/>
      <c r="U80" s="184"/>
      <c r="V80" s="184"/>
      <c r="W80" s="184"/>
      <c r="X80" s="184"/>
      <c r="Y80" s="184"/>
      <c r="Z80" s="181"/>
    </row>
    <row r="81" spans="1:27" ht="20.100000000000001" customHeight="1" x14ac:dyDescent="0.15">
      <c r="A81" s="157">
        <f>IFERROR(IF(OR(AND($I63="する",OR(TRIM($I81)="", NOT(OR(IFERROR(SEARCH(" ",$I81),0)&gt;0, IFERROR(SEARCH("　",$I81),0)&gt;0)))),AND($I63="しない",NOT(ISBLANK($I81)))),1001,0),3)</f>
        <v>0</v>
      </c>
      <c r="B81" s="157"/>
      <c r="C81" s="176"/>
      <c r="D81" s="177">
        <v>8</v>
      </c>
      <c r="E81" s="152" t="s">
        <v>68</v>
      </c>
      <c r="I81" s="81"/>
      <c r="J81" s="81"/>
      <c r="K81" s="81"/>
      <c r="L81" s="81"/>
      <c r="M81" s="81"/>
      <c r="N81" s="81"/>
      <c r="O81" s="81"/>
      <c r="P81" s="81"/>
      <c r="Q81" s="81"/>
      <c r="R81" s="81"/>
      <c r="S81" s="81"/>
      <c r="T81" s="81"/>
      <c r="U81" s="81"/>
      <c r="V81" s="81"/>
      <c r="W81" s="81"/>
      <c r="X81" s="81"/>
      <c r="Y81" s="81"/>
      <c r="Z81" s="181"/>
    </row>
    <row r="82" spans="1:27" ht="20.100000000000001" customHeight="1" x14ac:dyDescent="0.15">
      <c r="A82" s="157"/>
      <c r="B82" s="157"/>
      <c r="C82" s="185"/>
      <c r="D82" s="182"/>
      <c r="E82" s="182"/>
      <c r="F82" s="182"/>
      <c r="G82" s="182"/>
      <c r="H82" s="182"/>
      <c r="I82" s="188"/>
      <c r="J82" s="184" t="s">
        <v>54</v>
      </c>
      <c r="K82" s="184"/>
      <c r="L82" s="184"/>
      <c r="M82" s="184"/>
      <c r="N82" s="184"/>
      <c r="O82" s="184"/>
      <c r="P82" s="184"/>
      <c r="Q82" s="184"/>
      <c r="R82" s="184"/>
      <c r="S82" s="184"/>
      <c r="T82" s="184"/>
      <c r="U82" s="184"/>
      <c r="V82" s="184"/>
      <c r="W82" s="184"/>
      <c r="X82" s="184"/>
      <c r="Y82" s="184"/>
      <c r="Z82" s="181"/>
    </row>
    <row r="83" spans="1:27" ht="20.100000000000001" customHeight="1" x14ac:dyDescent="0.15">
      <c r="A83" s="157">
        <f>IFERROR(IF(OR(AND($I63="する",NOT(AND(TRIM($I83)&lt;&gt;"",ISNUMBER(VALUE(SUBSTITUTE($I83,"-",""))),IFERROR(SEARCH("-",$I83),0)&gt;0))), AND($I63="しない",NOT(ISBLANK($I83)))),1001,0),3)</f>
        <v>0</v>
      </c>
      <c r="B83" s="157"/>
      <c r="C83" s="176"/>
      <c r="D83" s="177">
        <v>9</v>
      </c>
      <c r="E83" s="152" t="s">
        <v>55</v>
      </c>
      <c r="I83" s="81"/>
      <c r="J83" s="81"/>
      <c r="K83" s="81"/>
      <c r="L83" s="81"/>
      <c r="M83" s="81"/>
      <c r="O83" s="189" t="s">
        <v>56</v>
      </c>
      <c r="P83" s="1"/>
      <c r="Q83" s="152" t="s">
        <v>57</v>
      </c>
      <c r="Y83" s="183"/>
      <c r="Z83" s="181"/>
    </row>
    <row r="84" spans="1:27" ht="20.100000000000001" customHeight="1" x14ac:dyDescent="0.15">
      <c r="A84" s="157">
        <f>IFERROR(IF(AND($I63="しない",NOT(ISBLANK($P83))),1001,0),3)</f>
        <v>0</v>
      </c>
      <c r="B84" s="157"/>
      <c r="C84" s="185"/>
      <c r="D84" s="182"/>
      <c r="E84" s="182"/>
      <c r="F84" s="182"/>
      <c r="G84" s="182"/>
      <c r="H84" s="182"/>
      <c r="I84" s="179"/>
      <c r="J84" s="184" t="s">
        <v>58</v>
      </c>
      <c r="K84" s="183"/>
      <c r="L84" s="183"/>
      <c r="M84" s="183"/>
      <c r="N84" s="183"/>
      <c r="O84" s="183"/>
      <c r="P84" s="183"/>
      <c r="Q84" s="183"/>
      <c r="R84" s="183"/>
      <c r="S84" s="183"/>
      <c r="T84" s="183"/>
      <c r="U84" s="183"/>
      <c r="V84" s="183"/>
      <c r="W84" s="183"/>
      <c r="X84" s="183"/>
      <c r="Y84" s="183"/>
      <c r="Z84" s="181"/>
    </row>
    <row r="85" spans="1:27" ht="20.100000000000001" customHeight="1" x14ac:dyDescent="0.15">
      <c r="A85" s="157">
        <f>IFERROR(IF(OR(AND($I63="する",AND(TRIM($I85)&lt;&gt;"",NOT(AND(ISNUMBER(VALUE(SUBSTITUTE($I85,"-",""))),IFERROR(SEARCH("-",$I85),0)&gt;0)))), AND($I63="しない",NOT(ISBLANK($I85)))),1001,0),3)</f>
        <v>0</v>
      </c>
      <c r="B85" s="157"/>
      <c r="C85" s="176"/>
      <c r="D85" s="177">
        <v>10</v>
      </c>
      <c r="E85" s="152" t="s">
        <v>59</v>
      </c>
      <c r="I85" s="81"/>
      <c r="J85" s="81"/>
      <c r="K85" s="81"/>
      <c r="L85" s="81"/>
      <c r="M85" s="81"/>
      <c r="N85" s="183"/>
      <c r="O85" s="183"/>
      <c r="P85" s="183"/>
      <c r="Q85" s="183"/>
      <c r="R85" s="183"/>
      <c r="S85" s="183"/>
      <c r="T85" s="183"/>
      <c r="U85" s="183"/>
      <c r="V85" s="183"/>
      <c r="W85" s="183"/>
      <c r="X85" s="183"/>
      <c r="Y85" s="183"/>
      <c r="Z85" s="181"/>
    </row>
    <row r="86" spans="1:27" ht="20.100000000000001" customHeight="1" x14ac:dyDescent="0.15">
      <c r="A86" s="157"/>
      <c r="B86" s="157"/>
      <c r="C86" s="185"/>
      <c r="D86" s="182"/>
      <c r="E86" s="182"/>
      <c r="F86" s="182"/>
      <c r="G86" s="182"/>
      <c r="H86" s="182"/>
      <c r="I86" s="179"/>
      <c r="J86" s="184" t="s">
        <v>58</v>
      </c>
      <c r="K86" s="183"/>
      <c r="L86" s="183"/>
      <c r="M86" s="183"/>
      <c r="N86" s="183"/>
      <c r="O86" s="183"/>
      <c r="P86" s="183"/>
      <c r="Q86" s="183"/>
      <c r="R86" s="183"/>
      <c r="S86" s="183"/>
      <c r="T86" s="183"/>
      <c r="U86" s="183"/>
      <c r="V86" s="183"/>
      <c r="W86" s="183"/>
      <c r="X86" s="183"/>
      <c r="Y86" s="183"/>
      <c r="Z86" s="181"/>
    </row>
    <row r="87" spans="1:27" ht="20.100000000000001" customHeight="1" x14ac:dyDescent="0.15">
      <c r="A87" s="157">
        <f>IFERROR(IF(OR(AND($I63="する",AND(TRIM($I87)&lt;&gt;"",NOT(IFERROR(SEARCH("@",$I87),0)&gt;0))),AND($I63="しない",NOT(ISBLANK($I87)))),1001,0),3)</f>
        <v>0</v>
      </c>
      <c r="B87" s="157"/>
      <c r="C87" s="185"/>
      <c r="D87" s="177">
        <v>11</v>
      </c>
      <c r="E87" s="152" t="s">
        <v>60</v>
      </c>
      <c r="I87" s="81"/>
      <c r="J87" s="81"/>
      <c r="K87" s="81"/>
      <c r="L87" s="81"/>
      <c r="M87" s="81"/>
      <c r="N87" s="81"/>
      <c r="O87" s="81"/>
      <c r="P87" s="81"/>
      <c r="Q87" s="93"/>
      <c r="R87" s="81"/>
      <c r="S87" s="81"/>
      <c r="T87" s="81"/>
      <c r="U87" s="81"/>
      <c r="V87" s="81"/>
      <c r="W87" s="81"/>
      <c r="X87" s="81"/>
      <c r="Y87" s="81"/>
      <c r="Z87" s="181"/>
    </row>
    <row r="88" spans="1:27" ht="20.100000000000001" customHeight="1" x14ac:dyDescent="0.15">
      <c r="A88" s="157"/>
      <c r="B88" s="157"/>
      <c r="C88" s="185"/>
      <c r="D88" s="177"/>
      <c r="I88" s="179"/>
      <c r="J88" s="190" t="s">
        <v>106</v>
      </c>
      <c r="K88" s="207"/>
      <c r="L88" s="183"/>
      <c r="M88" s="183"/>
      <c r="N88" s="183"/>
      <c r="O88" s="183"/>
      <c r="P88" s="183"/>
      <c r="Q88" s="208"/>
      <c r="R88" s="183"/>
      <c r="S88" s="183"/>
      <c r="T88" s="183"/>
      <c r="U88" s="183"/>
      <c r="V88" s="183"/>
      <c r="W88" s="183"/>
      <c r="X88" s="183"/>
      <c r="Y88" s="183"/>
      <c r="Z88" s="182"/>
      <c r="AA88" s="193"/>
    </row>
    <row r="89" spans="1:27" ht="20.100000000000001" customHeight="1" x14ac:dyDescent="0.15">
      <c r="A89" s="157"/>
      <c r="B89" s="157"/>
      <c r="C89" s="196"/>
      <c r="D89" s="197"/>
      <c r="E89" s="197"/>
      <c r="F89" s="197"/>
      <c r="G89" s="197"/>
      <c r="H89" s="197"/>
      <c r="I89" s="209"/>
      <c r="J89" s="210"/>
      <c r="K89" s="211"/>
      <c r="L89" s="210"/>
      <c r="M89" s="210"/>
      <c r="N89" s="210"/>
      <c r="O89" s="210"/>
      <c r="P89" s="210"/>
      <c r="Q89" s="212"/>
      <c r="R89" s="210"/>
      <c r="S89" s="210"/>
      <c r="T89" s="210"/>
      <c r="U89" s="210"/>
      <c r="V89" s="210"/>
      <c r="W89" s="210"/>
      <c r="X89" s="210"/>
      <c r="Y89" s="210"/>
      <c r="Z89" s="197"/>
      <c r="AA89" s="193"/>
    </row>
    <row r="90" spans="1:27" ht="20.100000000000001" customHeight="1" x14ac:dyDescent="0.15">
      <c r="A90" s="157"/>
      <c r="B90" s="157"/>
      <c r="C90" s="182"/>
      <c r="D90" s="182"/>
      <c r="E90" s="182"/>
      <c r="F90" s="182"/>
      <c r="G90" s="182"/>
      <c r="H90" s="182"/>
      <c r="I90" s="201"/>
      <c r="J90" s="182"/>
      <c r="K90" s="213"/>
      <c r="L90" s="182"/>
      <c r="M90" s="182"/>
      <c r="N90" s="182"/>
      <c r="O90" s="182"/>
      <c r="P90" s="182"/>
      <c r="Q90" s="182"/>
      <c r="R90" s="182"/>
      <c r="S90" s="182"/>
      <c r="T90" s="182"/>
      <c r="U90" s="182"/>
      <c r="V90" s="182"/>
      <c r="W90" s="182"/>
      <c r="X90" s="182"/>
      <c r="Y90" s="182"/>
      <c r="Z90" s="182"/>
    </row>
    <row r="91" spans="1:27" ht="15.75" hidden="1" customHeight="1" x14ac:dyDescent="0.15">
      <c r="A91" s="157"/>
      <c r="B91" s="157"/>
      <c r="C91" s="182"/>
      <c r="D91" s="182"/>
      <c r="E91" s="182"/>
      <c r="F91" s="182"/>
      <c r="G91" s="182"/>
      <c r="H91" s="182"/>
      <c r="I91" s="201"/>
      <c r="J91" s="182"/>
      <c r="K91" s="213"/>
      <c r="L91" s="182"/>
      <c r="M91" s="182"/>
      <c r="N91" s="182"/>
      <c r="O91" s="182"/>
      <c r="P91" s="182"/>
      <c r="Q91" s="182"/>
      <c r="R91" s="182"/>
      <c r="S91" s="182"/>
      <c r="T91" s="182"/>
      <c r="U91" s="182"/>
      <c r="V91" s="182"/>
      <c r="W91" s="182"/>
      <c r="X91" s="182"/>
      <c r="Y91" s="182"/>
      <c r="Z91" s="182"/>
    </row>
    <row r="92" spans="1:27" ht="15.75" hidden="1" customHeight="1" x14ac:dyDescent="0.15">
      <c r="A92" s="157"/>
      <c r="B92" s="157"/>
      <c r="C92" s="182"/>
      <c r="D92" s="182"/>
      <c r="E92" s="182"/>
      <c r="F92" s="182"/>
      <c r="G92" s="182"/>
      <c r="H92" s="182"/>
      <c r="I92" s="201"/>
      <c r="J92" s="182"/>
      <c r="K92" s="213"/>
      <c r="L92" s="182"/>
      <c r="M92" s="182"/>
      <c r="N92" s="182"/>
      <c r="O92" s="182"/>
      <c r="P92" s="182"/>
      <c r="Q92" s="182"/>
      <c r="R92" s="182"/>
      <c r="S92" s="182"/>
      <c r="T92" s="182"/>
      <c r="U92" s="182"/>
      <c r="V92" s="182"/>
      <c r="W92" s="182"/>
      <c r="X92" s="182"/>
      <c r="Y92" s="182"/>
      <c r="Z92" s="182"/>
    </row>
    <row r="93" spans="1:27" ht="15.75" hidden="1" customHeight="1" x14ac:dyDescent="0.15">
      <c r="A93" s="157"/>
      <c r="B93" s="157"/>
      <c r="C93" s="182"/>
      <c r="D93" s="182"/>
      <c r="E93" s="182"/>
      <c r="F93" s="182"/>
      <c r="G93" s="182"/>
      <c r="H93" s="182"/>
      <c r="I93" s="201"/>
      <c r="J93" s="182"/>
      <c r="K93" s="213"/>
      <c r="L93" s="182"/>
      <c r="M93" s="182"/>
      <c r="N93" s="182"/>
      <c r="O93" s="182"/>
      <c r="P93" s="182"/>
      <c r="Q93" s="182"/>
      <c r="R93" s="182"/>
      <c r="S93" s="182"/>
      <c r="T93" s="182"/>
      <c r="U93" s="182"/>
      <c r="V93" s="182"/>
      <c r="W93" s="182"/>
      <c r="X93" s="182"/>
      <c r="Y93" s="182"/>
      <c r="Z93" s="182"/>
    </row>
    <row r="94" spans="1:27" ht="15.75" hidden="1" customHeight="1" x14ac:dyDescent="0.15">
      <c r="A94" s="157"/>
      <c r="B94" s="157"/>
      <c r="C94" s="182"/>
      <c r="D94" s="182"/>
      <c r="E94" s="182"/>
      <c r="F94" s="182"/>
      <c r="G94" s="182"/>
      <c r="H94" s="182"/>
      <c r="I94" s="201"/>
      <c r="J94" s="182"/>
      <c r="K94" s="213"/>
      <c r="L94" s="182"/>
      <c r="M94" s="182"/>
      <c r="N94" s="182"/>
      <c r="O94" s="182"/>
      <c r="P94" s="182"/>
      <c r="Q94" s="182"/>
      <c r="R94" s="182"/>
      <c r="S94" s="182"/>
      <c r="T94" s="182"/>
      <c r="U94" s="182"/>
      <c r="V94" s="182"/>
      <c r="W94" s="182"/>
      <c r="X94" s="182"/>
      <c r="Y94" s="182"/>
      <c r="Z94" s="182"/>
    </row>
    <row r="95" spans="1:27" ht="15.75" hidden="1" customHeight="1" x14ac:dyDescent="0.15">
      <c r="A95" s="157"/>
      <c r="B95" s="157"/>
      <c r="C95" s="182"/>
      <c r="D95" s="182"/>
      <c r="E95" s="182"/>
      <c r="F95" s="182"/>
      <c r="G95" s="182"/>
      <c r="H95" s="182"/>
      <c r="I95" s="201"/>
      <c r="J95" s="182"/>
      <c r="K95" s="213"/>
      <c r="L95" s="182"/>
      <c r="M95" s="182"/>
      <c r="N95" s="182"/>
      <c r="O95" s="182"/>
      <c r="P95" s="182"/>
      <c r="Q95" s="182"/>
      <c r="R95" s="182"/>
      <c r="S95" s="182"/>
      <c r="T95" s="182"/>
      <c r="U95" s="182"/>
      <c r="V95" s="182"/>
      <c r="W95" s="182"/>
      <c r="X95" s="182"/>
      <c r="Y95" s="182"/>
      <c r="Z95" s="182"/>
    </row>
    <row r="96" spans="1:27" ht="15.75" hidden="1" customHeight="1" x14ac:dyDescent="0.15">
      <c r="A96" s="157"/>
      <c r="B96" s="157"/>
      <c r="C96" s="182"/>
      <c r="D96" s="182"/>
      <c r="E96" s="182"/>
      <c r="F96" s="182"/>
      <c r="G96" s="182"/>
      <c r="H96" s="182"/>
      <c r="I96" s="201"/>
      <c r="J96" s="182"/>
      <c r="K96" s="213"/>
      <c r="L96" s="182"/>
      <c r="M96" s="182"/>
      <c r="N96" s="182"/>
      <c r="O96" s="182"/>
      <c r="P96" s="182"/>
      <c r="Q96" s="182"/>
      <c r="R96" s="182"/>
      <c r="S96" s="182"/>
      <c r="T96" s="182"/>
      <c r="U96" s="182"/>
      <c r="V96" s="182"/>
      <c r="W96" s="182"/>
      <c r="X96" s="182"/>
      <c r="Y96" s="182"/>
      <c r="Z96" s="182"/>
    </row>
    <row r="97" spans="1:26" ht="15.75" hidden="1" customHeight="1" x14ac:dyDescent="0.15">
      <c r="A97" s="157"/>
      <c r="B97" s="157"/>
      <c r="C97" s="182"/>
      <c r="D97" s="182"/>
      <c r="E97" s="182"/>
      <c r="F97" s="182"/>
      <c r="G97" s="182"/>
      <c r="H97" s="182"/>
      <c r="I97" s="201"/>
      <c r="J97" s="182"/>
      <c r="K97" s="213"/>
      <c r="L97" s="182"/>
      <c r="M97" s="182"/>
      <c r="N97" s="182"/>
      <c r="O97" s="182"/>
      <c r="P97" s="182"/>
      <c r="Q97" s="182"/>
      <c r="R97" s="182"/>
      <c r="S97" s="182"/>
      <c r="T97" s="182"/>
      <c r="U97" s="182"/>
      <c r="V97" s="182"/>
      <c r="W97" s="182"/>
      <c r="X97" s="182"/>
      <c r="Y97" s="182"/>
      <c r="Z97" s="182"/>
    </row>
    <row r="98" spans="1:26" ht="15.75" hidden="1" customHeight="1" x14ac:dyDescent="0.15">
      <c r="A98" s="157"/>
      <c r="B98" s="157"/>
      <c r="C98" s="182"/>
      <c r="D98" s="182"/>
      <c r="E98" s="182"/>
      <c r="F98" s="182"/>
      <c r="G98" s="182"/>
      <c r="H98" s="182"/>
      <c r="I98" s="201"/>
      <c r="J98" s="182"/>
      <c r="K98" s="213"/>
      <c r="L98" s="182"/>
      <c r="M98" s="182"/>
      <c r="N98" s="182"/>
      <c r="O98" s="182"/>
      <c r="P98" s="182"/>
      <c r="Q98" s="182"/>
      <c r="R98" s="182"/>
      <c r="S98" s="182"/>
      <c r="T98" s="182"/>
      <c r="U98" s="182"/>
      <c r="V98" s="182"/>
      <c r="W98" s="182"/>
      <c r="X98" s="182"/>
      <c r="Y98" s="182"/>
      <c r="Z98" s="182"/>
    </row>
    <row r="99" spans="1:26" ht="15.75" hidden="1" customHeight="1" x14ac:dyDescent="0.15">
      <c r="A99" s="157"/>
      <c r="B99" s="157"/>
      <c r="C99" s="182"/>
      <c r="D99" s="182"/>
      <c r="E99" s="182"/>
      <c r="F99" s="182"/>
      <c r="G99" s="182"/>
      <c r="H99" s="182"/>
      <c r="I99" s="201"/>
      <c r="J99" s="182"/>
      <c r="K99" s="213"/>
      <c r="L99" s="182"/>
      <c r="M99" s="182"/>
      <c r="N99" s="182"/>
      <c r="O99" s="182"/>
      <c r="P99" s="182"/>
      <c r="Q99" s="182"/>
      <c r="R99" s="182"/>
      <c r="S99" s="182"/>
      <c r="T99" s="182"/>
      <c r="U99" s="182"/>
      <c r="V99" s="182"/>
      <c r="W99" s="182"/>
      <c r="X99" s="182"/>
      <c r="Y99" s="182"/>
      <c r="Z99" s="182"/>
    </row>
    <row r="100" spans="1:26" ht="15.75" hidden="1" customHeight="1" x14ac:dyDescent="0.15">
      <c r="A100" s="157"/>
      <c r="B100" s="157"/>
      <c r="C100" s="182"/>
      <c r="D100" s="182"/>
      <c r="E100" s="182"/>
      <c r="F100" s="182"/>
      <c r="G100" s="182"/>
      <c r="H100" s="182"/>
      <c r="I100" s="201"/>
      <c r="J100" s="182"/>
      <c r="K100" s="213"/>
      <c r="L100" s="182"/>
      <c r="M100" s="182"/>
      <c r="N100" s="182"/>
      <c r="O100" s="182"/>
      <c r="P100" s="182"/>
      <c r="Q100" s="182"/>
      <c r="R100" s="182"/>
      <c r="S100" s="182"/>
      <c r="T100" s="182"/>
      <c r="U100" s="182"/>
      <c r="V100" s="182"/>
      <c r="W100" s="182"/>
      <c r="X100" s="182"/>
      <c r="Y100" s="182"/>
      <c r="Z100" s="182"/>
    </row>
    <row r="101" spans="1:26" ht="15.75" hidden="1" customHeight="1" x14ac:dyDescent="0.15">
      <c r="A101" s="157"/>
      <c r="B101" s="157"/>
      <c r="C101" s="182"/>
      <c r="D101" s="182"/>
      <c r="E101" s="182"/>
      <c r="F101" s="182"/>
      <c r="G101" s="182"/>
      <c r="H101" s="182"/>
      <c r="I101" s="201"/>
      <c r="J101" s="182"/>
      <c r="K101" s="213"/>
      <c r="L101" s="182"/>
      <c r="M101" s="182"/>
      <c r="N101" s="182"/>
      <c r="O101" s="182"/>
      <c r="P101" s="182"/>
      <c r="Q101" s="182"/>
      <c r="R101" s="182"/>
      <c r="S101" s="182"/>
      <c r="T101" s="182"/>
      <c r="U101" s="182"/>
      <c r="V101" s="182"/>
      <c r="W101" s="182"/>
      <c r="X101" s="182"/>
      <c r="Y101" s="182"/>
      <c r="Z101" s="182"/>
    </row>
    <row r="102" spans="1:26" ht="15.75" hidden="1" customHeight="1" x14ac:dyDescent="0.15">
      <c r="A102" s="157"/>
      <c r="B102" s="157"/>
      <c r="C102" s="182"/>
      <c r="D102" s="182"/>
      <c r="E102" s="182"/>
      <c r="F102" s="182"/>
      <c r="G102" s="182"/>
      <c r="H102" s="182"/>
      <c r="I102" s="201"/>
      <c r="J102" s="182"/>
      <c r="K102" s="213"/>
      <c r="L102" s="182"/>
      <c r="M102" s="182"/>
      <c r="N102" s="182"/>
      <c r="O102" s="182"/>
      <c r="P102" s="182"/>
      <c r="Q102" s="182"/>
      <c r="R102" s="182"/>
      <c r="S102" s="182"/>
      <c r="T102" s="182"/>
      <c r="U102" s="182"/>
      <c r="V102" s="182"/>
      <c r="W102" s="182"/>
      <c r="X102" s="182"/>
      <c r="Y102" s="182"/>
      <c r="Z102" s="182"/>
    </row>
    <row r="103" spans="1:26" ht="15.75" hidden="1" customHeight="1" x14ac:dyDescent="0.15">
      <c r="A103" s="157"/>
      <c r="B103" s="157"/>
      <c r="C103" s="182"/>
      <c r="D103" s="182"/>
      <c r="E103" s="182"/>
      <c r="F103" s="182"/>
      <c r="G103" s="182"/>
      <c r="H103" s="182"/>
      <c r="I103" s="201"/>
      <c r="J103" s="182"/>
      <c r="K103" s="213"/>
      <c r="L103" s="182"/>
      <c r="M103" s="182"/>
      <c r="N103" s="182"/>
      <c r="O103" s="182"/>
      <c r="P103" s="182"/>
      <c r="Q103" s="182"/>
      <c r="R103" s="182"/>
      <c r="S103" s="182"/>
      <c r="T103" s="182"/>
      <c r="U103" s="182"/>
      <c r="V103" s="182"/>
      <c r="W103" s="182"/>
      <c r="X103" s="182"/>
      <c r="Y103" s="182"/>
      <c r="Z103" s="182"/>
    </row>
    <row r="104" spans="1:26" ht="15.75" hidden="1" customHeight="1" x14ac:dyDescent="0.15">
      <c r="A104" s="157"/>
      <c r="B104" s="157"/>
      <c r="C104" s="182"/>
      <c r="D104" s="182"/>
      <c r="E104" s="182"/>
      <c r="F104" s="182"/>
      <c r="G104" s="182"/>
      <c r="H104" s="182"/>
      <c r="I104" s="201"/>
      <c r="J104" s="182"/>
      <c r="K104" s="213"/>
      <c r="L104" s="182"/>
      <c r="M104" s="182"/>
      <c r="N104" s="182"/>
      <c r="O104" s="182"/>
      <c r="P104" s="182"/>
      <c r="Q104" s="182"/>
      <c r="R104" s="182"/>
      <c r="S104" s="182"/>
      <c r="T104" s="182"/>
      <c r="U104" s="182"/>
      <c r="V104" s="182"/>
      <c r="W104" s="182"/>
      <c r="X104" s="182"/>
      <c r="Y104" s="182"/>
      <c r="Z104" s="182"/>
    </row>
    <row r="105" spans="1:26" ht="15.75" hidden="1" customHeight="1" x14ac:dyDescent="0.15">
      <c r="A105" s="157"/>
      <c r="B105" s="157"/>
      <c r="C105" s="182"/>
      <c r="D105" s="182"/>
      <c r="E105" s="182"/>
      <c r="F105" s="182"/>
      <c r="G105" s="182"/>
      <c r="H105" s="182"/>
      <c r="I105" s="201"/>
      <c r="J105" s="182"/>
      <c r="K105" s="213"/>
      <c r="L105" s="182"/>
      <c r="M105" s="182"/>
      <c r="N105" s="182"/>
      <c r="O105" s="182"/>
      <c r="P105" s="182"/>
      <c r="Q105" s="182"/>
      <c r="R105" s="182"/>
      <c r="S105" s="182"/>
      <c r="T105" s="182"/>
      <c r="U105" s="182"/>
      <c r="V105" s="182"/>
      <c r="W105" s="182"/>
      <c r="X105" s="182"/>
      <c r="Y105" s="182"/>
      <c r="Z105" s="182"/>
    </row>
    <row r="106" spans="1:26" ht="15.75" hidden="1" customHeight="1" x14ac:dyDescent="0.15">
      <c r="A106" s="157"/>
      <c r="B106" s="157"/>
      <c r="C106" s="182"/>
      <c r="D106" s="182"/>
      <c r="E106" s="182"/>
      <c r="F106" s="182"/>
      <c r="G106" s="182"/>
      <c r="H106" s="182"/>
      <c r="I106" s="201"/>
      <c r="J106" s="182"/>
      <c r="K106" s="213"/>
      <c r="L106" s="182"/>
      <c r="M106" s="182"/>
      <c r="N106" s="182"/>
      <c r="O106" s="182"/>
      <c r="P106" s="182"/>
      <c r="Q106" s="182"/>
      <c r="R106" s="182"/>
      <c r="S106" s="182"/>
      <c r="T106" s="182"/>
      <c r="U106" s="182"/>
      <c r="V106" s="182"/>
      <c r="W106" s="182"/>
      <c r="X106" s="182"/>
      <c r="Y106" s="182"/>
      <c r="Z106" s="182"/>
    </row>
    <row r="107" spans="1:26" ht="15.75" hidden="1" customHeight="1" x14ac:dyDescent="0.15">
      <c r="A107" s="157"/>
      <c r="B107" s="157"/>
      <c r="C107" s="182"/>
      <c r="D107" s="182"/>
      <c r="E107" s="182"/>
      <c r="F107" s="182"/>
      <c r="G107" s="182"/>
      <c r="H107" s="182"/>
      <c r="I107" s="201"/>
      <c r="J107" s="182"/>
      <c r="K107" s="213"/>
      <c r="L107" s="182"/>
      <c r="M107" s="182"/>
      <c r="N107" s="182"/>
      <c r="O107" s="182"/>
      <c r="P107" s="182"/>
      <c r="Q107" s="182"/>
      <c r="R107" s="182"/>
      <c r="S107" s="182"/>
      <c r="T107" s="182"/>
      <c r="U107" s="182"/>
      <c r="V107" s="182"/>
      <c r="W107" s="182"/>
      <c r="X107" s="182"/>
      <c r="Y107" s="182"/>
      <c r="Z107" s="182"/>
    </row>
    <row r="108" spans="1:26" ht="20.100000000000001" customHeight="1" x14ac:dyDescent="0.15">
      <c r="A108" s="157"/>
      <c r="B108" s="157"/>
      <c r="C108" s="182"/>
      <c r="D108" s="182"/>
      <c r="E108" s="182"/>
      <c r="F108" s="182"/>
      <c r="G108" s="182"/>
      <c r="H108" s="182"/>
      <c r="I108" s="201"/>
      <c r="J108" s="182"/>
      <c r="K108" s="213"/>
      <c r="L108" s="182"/>
      <c r="M108" s="182"/>
      <c r="N108" s="182"/>
      <c r="O108" s="182"/>
      <c r="P108" s="182"/>
      <c r="Q108" s="182"/>
      <c r="R108" s="182"/>
      <c r="S108" s="182"/>
      <c r="T108" s="182"/>
      <c r="U108" s="182"/>
      <c r="V108" s="182"/>
      <c r="W108" s="182"/>
      <c r="X108" s="182"/>
      <c r="Y108" s="182"/>
      <c r="Z108" s="182"/>
    </row>
    <row r="109" spans="1:26" ht="20.100000000000001" customHeight="1" x14ac:dyDescent="0.15">
      <c r="A109" s="157"/>
      <c r="B109" s="157"/>
      <c r="C109" s="169" t="s">
        <v>70</v>
      </c>
      <c r="D109" s="170"/>
      <c r="E109" s="170"/>
      <c r="F109" s="170"/>
      <c r="G109" s="170"/>
      <c r="H109" s="171"/>
      <c r="Q109" s="214"/>
    </row>
    <row r="110" spans="1:26" ht="15" customHeight="1" x14ac:dyDescent="0.15">
      <c r="A110" s="157"/>
      <c r="B110" s="157"/>
      <c r="C110" s="215"/>
      <c r="D110" s="216"/>
      <c r="E110" s="216"/>
      <c r="F110" s="216"/>
      <c r="G110" s="216"/>
      <c r="H110" s="216"/>
      <c r="I110" s="217"/>
      <c r="J110" s="174"/>
      <c r="K110" s="217"/>
      <c r="L110" s="174"/>
      <c r="M110" s="174"/>
      <c r="N110" s="174"/>
      <c r="O110" s="174"/>
      <c r="P110" s="174"/>
      <c r="Q110" s="218"/>
      <c r="R110" s="174"/>
      <c r="S110" s="174"/>
      <c r="T110" s="174"/>
      <c r="U110" s="174"/>
      <c r="V110" s="174"/>
      <c r="W110" s="174"/>
      <c r="X110" s="174"/>
      <c r="Y110" s="174"/>
      <c r="Z110" s="175"/>
    </row>
    <row r="111" spans="1:26" ht="20.100000000000001" customHeight="1" x14ac:dyDescent="0.15">
      <c r="A111" s="157"/>
      <c r="B111" s="157"/>
      <c r="C111" s="215"/>
      <c r="D111" s="219" t="s">
        <v>513</v>
      </c>
      <c r="E111" s="219"/>
      <c r="F111" s="219"/>
      <c r="G111" s="219"/>
      <c r="H111" s="219"/>
      <c r="I111" s="219"/>
      <c r="J111" s="219"/>
      <c r="K111" s="219"/>
      <c r="L111" s="219"/>
      <c r="M111" s="219"/>
      <c r="N111" s="219"/>
      <c r="O111" s="219"/>
      <c r="P111" s="219"/>
      <c r="Q111" s="219"/>
      <c r="R111" s="219"/>
      <c r="S111" s="219"/>
      <c r="T111" s="219"/>
      <c r="U111" s="219"/>
      <c r="V111" s="219"/>
      <c r="W111" s="219"/>
      <c r="X111" s="219"/>
      <c r="Y111" s="219"/>
      <c r="Z111" s="181"/>
    </row>
    <row r="112" spans="1:26" ht="20.100000000000001" customHeight="1" x14ac:dyDescent="0.15">
      <c r="A112" s="157"/>
      <c r="B112" s="157"/>
      <c r="C112" s="176"/>
      <c r="D112" s="177">
        <v>1</v>
      </c>
      <c r="E112" s="152" t="s">
        <v>71</v>
      </c>
      <c r="I112" s="81"/>
      <c r="J112" s="81"/>
      <c r="K112" s="81"/>
      <c r="L112" s="81"/>
      <c r="M112" s="81"/>
      <c r="N112" s="81"/>
      <c r="O112" s="81"/>
      <c r="P112" s="81"/>
      <c r="Q112" s="112"/>
      <c r="R112" s="81"/>
      <c r="S112" s="81"/>
      <c r="T112" s="81"/>
      <c r="U112" s="81"/>
      <c r="V112" s="81"/>
      <c r="W112" s="81"/>
      <c r="X112" s="81"/>
      <c r="Y112" s="81"/>
      <c r="Z112" s="181"/>
    </row>
    <row r="113" spans="1:26" ht="20.100000000000001" customHeight="1" x14ac:dyDescent="0.15">
      <c r="A113" s="157"/>
      <c r="B113" s="157"/>
      <c r="C113" s="176"/>
      <c r="D113" s="177"/>
      <c r="E113" s="182"/>
      <c r="F113" s="182"/>
      <c r="G113" s="182"/>
      <c r="H113" s="182"/>
      <c r="I113" s="188"/>
      <c r="J113" s="184" t="s">
        <v>72</v>
      </c>
      <c r="K113" s="207"/>
      <c r="L113" s="183"/>
      <c r="M113" s="183"/>
      <c r="N113" s="183"/>
      <c r="O113" s="183"/>
      <c r="P113" s="183"/>
      <c r="Q113" s="220"/>
      <c r="R113" s="183"/>
      <c r="S113" s="183"/>
      <c r="T113" s="183"/>
      <c r="U113" s="183"/>
      <c r="V113" s="183"/>
      <c r="W113" s="183"/>
      <c r="X113" s="183"/>
      <c r="Y113" s="183"/>
      <c r="Z113" s="181"/>
    </row>
    <row r="114" spans="1:26" ht="20.100000000000001" customHeight="1" x14ac:dyDescent="0.15">
      <c r="A114" s="157">
        <f>IFERROR(IF(AND(TRIM($I114)&lt;&gt;"", NOT(OR(IFERROR(SEARCH(" ",$I114),0)&gt;0, IFERROR(SEARCH("　",$I114),0)&gt;0))),1001,0),3)</f>
        <v>0</v>
      </c>
      <c r="B114" s="157"/>
      <c r="C114" s="176"/>
      <c r="D114" s="177">
        <f>D112+1</f>
        <v>2</v>
      </c>
      <c r="E114" s="152" t="s">
        <v>73</v>
      </c>
      <c r="I114" s="81"/>
      <c r="J114" s="81"/>
      <c r="K114" s="81"/>
      <c r="L114" s="81"/>
      <c r="M114" s="81"/>
      <c r="N114" s="81"/>
      <c r="O114" s="81"/>
      <c r="P114" s="81"/>
      <c r="Q114" s="81"/>
      <c r="R114" s="81"/>
      <c r="S114" s="81"/>
      <c r="T114" s="81"/>
      <c r="U114" s="81"/>
      <c r="V114" s="81"/>
      <c r="W114" s="81"/>
      <c r="X114" s="81"/>
      <c r="Y114" s="81"/>
      <c r="Z114" s="181"/>
    </row>
    <row r="115" spans="1:26" ht="20.100000000000001" customHeight="1" x14ac:dyDescent="0.15">
      <c r="A115" s="157"/>
      <c r="B115" s="157"/>
      <c r="C115" s="176"/>
      <c r="D115" s="177"/>
      <c r="E115" s="182"/>
      <c r="F115" s="182"/>
      <c r="G115" s="182"/>
      <c r="H115" s="182"/>
      <c r="I115" s="188"/>
      <c r="J115" s="184" t="s">
        <v>52</v>
      </c>
      <c r="K115" s="184"/>
      <c r="L115" s="184"/>
      <c r="M115" s="184"/>
      <c r="N115" s="184"/>
      <c r="O115" s="184"/>
      <c r="P115" s="184"/>
      <c r="Q115" s="184"/>
      <c r="R115" s="184"/>
      <c r="S115" s="184"/>
      <c r="T115" s="184"/>
      <c r="U115" s="184"/>
      <c r="V115" s="184"/>
      <c r="W115" s="184"/>
      <c r="X115" s="184"/>
      <c r="Y115" s="184"/>
      <c r="Z115" s="181"/>
    </row>
    <row r="116" spans="1:26" ht="20.100000000000001" customHeight="1" x14ac:dyDescent="0.15">
      <c r="A116" s="157">
        <f>IFERROR(IF(OR(TRIM($I116)="", NOT(OR(IFERROR(SEARCH(" ",$I116),0)&gt;0, IFERROR(SEARCH("　",$I116),0)&gt;0))),1001,0),3)</f>
        <v>1001</v>
      </c>
      <c r="B116" s="157"/>
      <c r="C116" s="176"/>
      <c r="D116" s="177">
        <f>D114+1</f>
        <v>3</v>
      </c>
      <c r="E116" s="152" t="s">
        <v>74</v>
      </c>
      <c r="I116" s="81"/>
      <c r="J116" s="81"/>
      <c r="K116" s="81"/>
      <c r="L116" s="81"/>
      <c r="M116" s="81"/>
      <c r="N116" s="81"/>
      <c r="O116" s="81"/>
      <c r="P116" s="81"/>
      <c r="Q116" s="81"/>
      <c r="R116" s="81"/>
      <c r="S116" s="81"/>
      <c r="T116" s="81"/>
      <c r="U116" s="81"/>
      <c r="V116" s="81"/>
      <c r="W116" s="81"/>
      <c r="X116" s="81"/>
      <c r="Y116" s="81"/>
      <c r="Z116" s="181"/>
    </row>
    <row r="117" spans="1:26" ht="20.100000000000001" customHeight="1" x14ac:dyDescent="0.15">
      <c r="A117" s="157"/>
      <c r="B117" s="157"/>
      <c r="C117" s="176"/>
      <c r="D117" s="182"/>
      <c r="E117" s="182"/>
      <c r="F117" s="182"/>
      <c r="G117" s="182"/>
      <c r="H117" s="182"/>
      <c r="I117" s="188"/>
      <c r="J117" s="184" t="s">
        <v>54</v>
      </c>
      <c r="K117" s="184"/>
      <c r="L117" s="184"/>
      <c r="M117" s="184"/>
      <c r="N117" s="184"/>
      <c r="O117" s="184"/>
      <c r="P117" s="184"/>
      <c r="Q117" s="184"/>
      <c r="R117" s="184"/>
      <c r="S117" s="184"/>
      <c r="T117" s="184"/>
      <c r="U117" s="184"/>
      <c r="V117" s="184"/>
      <c r="W117" s="184"/>
      <c r="X117" s="184"/>
      <c r="Y117" s="184"/>
      <c r="Z117" s="181"/>
    </row>
    <row r="118" spans="1:26" ht="20.100000000000001" customHeight="1" x14ac:dyDescent="0.15">
      <c r="A118" s="157"/>
      <c r="B118" s="157"/>
      <c r="C118" s="176"/>
      <c r="D118" s="177">
        <f>D116+1</f>
        <v>4</v>
      </c>
      <c r="E118" s="152" t="s">
        <v>44</v>
      </c>
      <c r="I118" s="89"/>
      <c r="J118" s="90"/>
      <c r="K118" s="90"/>
      <c r="L118" s="90"/>
      <c r="M118" s="90"/>
      <c r="N118" s="182"/>
      <c r="O118" s="182"/>
      <c r="P118" s="182"/>
      <c r="Q118" s="182"/>
      <c r="R118" s="182"/>
      <c r="S118" s="182"/>
      <c r="T118" s="182"/>
      <c r="U118" s="182"/>
      <c r="V118" s="182"/>
      <c r="W118" s="182"/>
      <c r="X118" s="182"/>
      <c r="Y118" s="182"/>
      <c r="Z118" s="181"/>
    </row>
    <row r="119" spans="1:26" ht="20.100000000000001" customHeight="1" x14ac:dyDescent="0.15">
      <c r="A119" s="157"/>
      <c r="B119" s="157"/>
      <c r="C119" s="176"/>
      <c r="D119" s="177"/>
      <c r="E119" s="182"/>
      <c r="F119" s="182"/>
      <c r="G119" s="182"/>
      <c r="H119" s="182"/>
      <c r="I119" s="179"/>
      <c r="J119" s="184" t="s">
        <v>109</v>
      </c>
      <c r="K119" s="183"/>
      <c r="L119" s="183"/>
      <c r="M119" s="183"/>
      <c r="N119" s="183"/>
      <c r="O119" s="183"/>
      <c r="P119" s="183"/>
      <c r="Q119" s="183"/>
      <c r="R119" s="183"/>
      <c r="S119" s="183"/>
      <c r="T119" s="183"/>
      <c r="U119" s="183"/>
      <c r="V119" s="183"/>
      <c r="W119" s="183"/>
      <c r="X119" s="183"/>
      <c r="Y119" s="183"/>
      <c r="Z119" s="181"/>
    </row>
    <row r="120" spans="1:26" ht="20.100000000000001" customHeight="1" x14ac:dyDescent="0.15">
      <c r="A120" s="157">
        <f>IFERROR(IF(AND(TRIM($I120)&lt;&gt;"", AND(OR(ISERROR(FIND("@"&amp;LEFT($I120,3)&amp;"@", 都道府県3))=FALSE, ISERROR(FIND("@"&amp;LEFT($I120,4)&amp;"@",都道府県4))=FALSE))=FALSE),1001,0),3)</f>
        <v>0</v>
      </c>
      <c r="B120" s="157"/>
      <c r="C120" s="176"/>
      <c r="D120" s="177">
        <f>D118+1</f>
        <v>5</v>
      </c>
      <c r="E120" s="152" t="s">
        <v>45</v>
      </c>
      <c r="I120" s="91"/>
      <c r="J120" s="91"/>
      <c r="K120" s="91"/>
      <c r="L120" s="91"/>
      <c r="M120" s="91"/>
      <c r="N120" s="91"/>
      <c r="O120" s="91"/>
      <c r="P120" s="91"/>
      <c r="Q120" s="92"/>
      <c r="R120" s="91"/>
      <c r="S120" s="91"/>
      <c r="T120" s="91"/>
      <c r="U120" s="91"/>
      <c r="V120" s="91"/>
      <c r="W120" s="91"/>
      <c r="X120" s="91"/>
      <c r="Y120" s="91"/>
      <c r="Z120" s="181"/>
    </row>
    <row r="121" spans="1:26" ht="20.100000000000001" customHeight="1" x14ac:dyDescent="0.15">
      <c r="A121" s="157"/>
      <c r="B121" s="157"/>
      <c r="C121" s="176"/>
      <c r="D121" s="177"/>
      <c r="E121" s="182"/>
      <c r="F121" s="182"/>
      <c r="G121" s="182"/>
      <c r="H121" s="182"/>
      <c r="I121" s="179"/>
      <c r="J121" s="184" t="s">
        <v>75</v>
      </c>
      <c r="K121" s="183"/>
      <c r="L121" s="183"/>
      <c r="M121" s="183"/>
      <c r="N121" s="183"/>
      <c r="O121" s="183"/>
      <c r="P121" s="183"/>
      <c r="Q121" s="183"/>
      <c r="R121" s="183"/>
      <c r="S121" s="183"/>
      <c r="T121" s="183"/>
      <c r="U121" s="183"/>
      <c r="V121" s="183"/>
      <c r="W121" s="183"/>
      <c r="X121" s="183"/>
      <c r="Y121" s="183"/>
      <c r="Z121" s="181"/>
    </row>
    <row r="122" spans="1:26" ht="20.100000000000001" customHeight="1" x14ac:dyDescent="0.15">
      <c r="A122" s="157">
        <f>IFERROR(IF(NOT(AND(TRIM($I122)&lt;&gt;"",ISNUMBER(VALUE(SUBSTITUTE($I122,"-",""))), IFERROR(SEARCH("-",$I122),0)&gt;0)),1001,0),3)</f>
        <v>1001</v>
      </c>
      <c r="B122" s="157"/>
      <c r="C122" s="176"/>
      <c r="D122" s="177">
        <f>D120+1</f>
        <v>6</v>
      </c>
      <c r="E122" s="152" t="s">
        <v>55</v>
      </c>
      <c r="I122" s="81"/>
      <c r="J122" s="81"/>
      <c r="K122" s="81"/>
      <c r="L122" s="81"/>
      <c r="M122" s="81"/>
      <c r="O122" s="189" t="s">
        <v>56</v>
      </c>
      <c r="P122" s="1"/>
      <c r="Q122" s="152" t="s">
        <v>57</v>
      </c>
      <c r="Y122" s="183"/>
      <c r="Z122" s="181"/>
    </row>
    <row r="123" spans="1:26" ht="20.100000000000001" customHeight="1" x14ac:dyDescent="0.15">
      <c r="A123" s="157"/>
      <c r="B123" s="157"/>
      <c r="C123" s="185"/>
      <c r="D123" s="182"/>
      <c r="E123" s="182"/>
      <c r="F123" s="182"/>
      <c r="G123" s="182"/>
      <c r="H123" s="182"/>
      <c r="I123" s="179"/>
      <c r="J123" s="184" t="s">
        <v>58</v>
      </c>
      <c r="K123" s="183"/>
      <c r="L123" s="183"/>
      <c r="M123" s="183"/>
      <c r="N123" s="183"/>
      <c r="O123" s="183"/>
      <c r="P123" s="183"/>
      <c r="Q123" s="183"/>
      <c r="R123" s="183"/>
      <c r="S123" s="183"/>
      <c r="T123" s="183"/>
      <c r="U123" s="183"/>
      <c r="V123" s="183"/>
      <c r="W123" s="183"/>
      <c r="X123" s="183"/>
      <c r="Y123" s="183"/>
      <c r="Z123" s="181"/>
    </row>
    <row r="124" spans="1:26" ht="20.100000000000001" customHeight="1" x14ac:dyDescent="0.15">
      <c r="A124" s="157">
        <f>IFERROR(IF(AND(TRIM($I124)&lt;&gt;"", NOT(AND(ISNUMBER(VALUE(SUBSTITUTE($I124,"-",""))), IFERROR(SEARCH("-",$I124),0)&gt;0))),1001,0),3)</f>
        <v>0</v>
      </c>
      <c r="B124" s="157"/>
      <c r="C124" s="176"/>
      <c r="D124" s="177">
        <f>D122+1</f>
        <v>7</v>
      </c>
      <c r="E124" s="152" t="s">
        <v>59</v>
      </c>
      <c r="I124" s="81"/>
      <c r="J124" s="81"/>
      <c r="K124" s="81"/>
      <c r="L124" s="81"/>
      <c r="M124" s="81"/>
      <c r="N124" s="183"/>
      <c r="O124" s="183"/>
      <c r="P124" s="183"/>
      <c r="Q124" s="183"/>
      <c r="R124" s="183"/>
      <c r="S124" s="183"/>
      <c r="T124" s="183"/>
      <c r="U124" s="183"/>
      <c r="V124" s="183"/>
      <c r="W124" s="183"/>
      <c r="X124" s="183"/>
      <c r="Y124" s="183"/>
      <c r="Z124" s="181"/>
    </row>
    <row r="125" spans="1:26" ht="20.100000000000001" customHeight="1" x14ac:dyDescent="0.15">
      <c r="A125" s="157"/>
      <c r="B125" s="157"/>
      <c r="C125" s="185"/>
      <c r="D125" s="182"/>
      <c r="E125" s="182"/>
      <c r="F125" s="182"/>
      <c r="G125" s="182"/>
      <c r="H125" s="182"/>
      <c r="I125" s="179"/>
      <c r="J125" s="184" t="s">
        <v>76</v>
      </c>
      <c r="K125" s="183"/>
      <c r="L125" s="183"/>
      <c r="M125" s="183"/>
      <c r="N125" s="183"/>
      <c r="O125" s="183"/>
      <c r="P125" s="183"/>
      <c r="Q125" s="183"/>
      <c r="R125" s="183"/>
      <c r="S125" s="183"/>
      <c r="T125" s="183"/>
      <c r="U125" s="183"/>
      <c r="V125" s="183"/>
      <c r="W125" s="183"/>
      <c r="X125" s="183"/>
      <c r="Y125" s="183"/>
      <c r="Z125" s="181"/>
    </row>
    <row r="126" spans="1:26" ht="20.100000000000001" customHeight="1" x14ac:dyDescent="0.15">
      <c r="A126" s="157">
        <f>IFERROR(IF(AND(TRIM($I126)&lt;&gt;"", NOT(IFERROR(SEARCH("@",$I126),0)&gt;0)),1001,0),3)</f>
        <v>0</v>
      </c>
      <c r="B126" s="157"/>
      <c r="C126" s="176"/>
      <c r="D126" s="177">
        <f>D124+1</f>
        <v>8</v>
      </c>
      <c r="E126" s="152" t="s">
        <v>60</v>
      </c>
      <c r="I126" s="81"/>
      <c r="J126" s="81"/>
      <c r="K126" s="81"/>
      <c r="L126" s="81"/>
      <c r="M126" s="81"/>
      <c r="N126" s="81"/>
      <c r="O126" s="81"/>
      <c r="P126" s="81"/>
      <c r="Q126" s="93"/>
      <c r="R126" s="81"/>
      <c r="S126" s="81"/>
      <c r="T126" s="81"/>
      <c r="U126" s="81"/>
      <c r="V126" s="81"/>
      <c r="W126" s="81"/>
      <c r="X126" s="81"/>
      <c r="Y126" s="81"/>
      <c r="Z126" s="181"/>
    </row>
    <row r="127" spans="1:26" ht="20.100000000000001" customHeight="1" x14ac:dyDescent="0.15">
      <c r="A127" s="157"/>
      <c r="B127" s="157"/>
      <c r="C127" s="185"/>
      <c r="D127" s="182"/>
      <c r="E127" s="182"/>
      <c r="F127" s="182"/>
      <c r="G127" s="182"/>
      <c r="H127" s="182"/>
      <c r="I127" s="179"/>
      <c r="J127" s="190" t="s">
        <v>107</v>
      </c>
      <c r="K127" s="207"/>
      <c r="L127" s="183"/>
      <c r="M127" s="183"/>
      <c r="N127" s="183"/>
      <c r="O127" s="183"/>
      <c r="P127" s="183"/>
      <c r="Q127" s="208"/>
      <c r="R127" s="183"/>
      <c r="S127" s="183"/>
      <c r="T127" s="183"/>
      <c r="U127" s="183"/>
      <c r="V127" s="183"/>
      <c r="W127" s="183"/>
      <c r="X127" s="183"/>
      <c r="Y127" s="183"/>
      <c r="Z127" s="181"/>
    </row>
    <row r="128" spans="1:26" ht="20.100000000000001" customHeight="1" x14ac:dyDescent="0.15">
      <c r="A128" s="157"/>
      <c r="B128" s="157"/>
      <c r="C128" s="196"/>
      <c r="D128" s="197"/>
      <c r="E128" s="197"/>
      <c r="F128" s="197"/>
      <c r="G128" s="197"/>
      <c r="H128" s="197"/>
      <c r="I128" s="199"/>
      <c r="J128" s="198"/>
      <c r="K128" s="199"/>
      <c r="L128" s="198"/>
      <c r="M128" s="198"/>
      <c r="N128" s="198"/>
      <c r="O128" s="198"/>
      <c r="P128" s="198"/>
      <c r="Q128" s="221"/>
      <c r="R128" s="198"/>
      <c r="S128" s="198"/>
      <c r="T128" s="198"/>
      <c r="U128" s="198"/>
      <c r="V128" s="198"/>
      <c r="W128" s="198"/>
      <c r="X128" s="198"/>
      <c r="Y128" s="198"/>
      <c r="Z128" s="200"/>
    </row>
    <row r="129" spans="1:26" ht="20.100000000000001" customHeight="1" x14ac:dyDescent="0.15">
      <c r="A129" s="157"/>
      <c r="B129" s="157"/>
      <c r="C129" s="182"/>
      <c r="D129" s="182"/>
      <c r="E129" s="182"/>
      <c r="F129" s="182"/>
      <c r="G129" s="182"/>
      <c r="H129" s="182"/>
      <c r="I129" s="202"/>
      <c r="J129" s="202"/>
      <c r="K129" s="202"/>
      <c r="L129" s="202"/>
      <c r="M129" s="202"/>
      <c r="N129" s="202"/>
      <c r="O129" s="202"/>
      <c r="P129" s="202"/>
      <c r="Q129" s="222"/>
      <c r="R129" s="202"/>
      <c r="S129" s="202"/>
      <c r="T129" s="202"/>
      <c r="U129" s="202"/>
      <c r="V129" s="202"/>
      <c r="W129" s="202"/>
      <c r="X129" s="202"/>
      <c r="Y129" s="202"/>
      <c r="Z129" s="182"/>
    </row>
    <row r="130" spans="1:26" ht="15.75" hidden="1" customHeight="1" x14ac:dyDescent="0.15">
      <c r="A130" s="157"/>
      <c r="B130" s="157"/>
      <c r="C130" s="182"/>
      <c r="D130" s="182"/>
      <c r="E130" s="182"/>
      <c r="F130" s="182"/>
      <c r="G130" s="182"/>
      <c r="H130" s="182"/>
      <c r="I130" s="202"/>
      <c r="J130" s="202"/>
      <c r="K130" s="202"/>
      <c r="L130" s="202"/>
      <c r="M130" s="202"/>
      <c r="N130" s="202"/>
      <c r="O130" s="202"/>
      <c r="P130" s="202"/>
      <c r="Q130" s="222"/>
      <c r="R130" s="202"/>
      <c r="S130" s="202"/>
      <c r="T130" s="202"/>
      <c r="U130" s="202"/>
      <c r="V130" s="202"/>
      <c r="W130" s="202"/>
      <c r="X130" s="202"/>
      <c r="Y130" s="202"/>
      <c r="Z130" s="182"/>
    </row>
    <row r="131" spans="1:26" ht="15.75" hidden="1" customHeight="1" x14ac:dyDescent="0.15">
      <c r="A131" s="157"/>
      <c r="B131" s="157"/>
      <c r="C131" s="182"/>
      <c r="D131" s="182"/>
      <c r="E131" s="182"/>
      <c r="F131" s="182"/>
      <c r="G131" s="182"/>
      <c r="H131" s="182"/>
      <c r="I131" s="202"/>
      <c r="J131" s="202"/>
      <c r="K131" s="202"/>
      <c r="L131" s="202"/>
      <c r="M131" s="202"/>
      <c r="N131" s="202"/>
      <c r="O131" s="202"/>
      <c r="P131" s="202"/>
      <c r="Q131" s="222"/>
      <c r="R131" s="202"/>
      <c r="S131" s="202"/>
      <c r="T131" s="202"/>
      <c r="U131" s="202"/>
      <c r="V131" s="202"/>
      <c r="W131" s="202"/>
      <c r="X131" s="202"/>
      <c r="Y131" s="202"/>
      <c r="Z131" s="182"/>
    </row>
    <row r="132" spans="1:26" ht="15.75" hidden="1" customHeight="1" x14ac:dyDescent="0.15">
      <c r="A132" s="157"/>
      <c r="B132" s="157"/>
      <c r="C132" s="182"/>
      <c r="D132" s="182"/>
      <c r="E132" s="182"/>
      <c r="F132" s="182"/>
      <c r="G132" s="182"/>
      <c r="H132" s="182"/>
      <c r="I132" s="202"/>
      <c r="J132" s="202"/>
      <c r="K132" s="202"/>
      <c r="L132" s="202"/>
      <c r="M132" s="202"/>
      <c r="N132" s="202"/>
      <c r="O132" s="202"/>
      <c r="P132" s="202"/>
      <c r="Q132" s="222"/>
      <c r="R132" s="202"/>
      <c r="S132" s="202"/>
      <c r="T132" s="202"/>
      <c r="U132" s="202"/>
      <c r="V132" s="202"/>
      <c r="W132" s="202"/>
      <c r="X132" s="202"/>
      <c r="Y132" s="202"/>
      <c r="Z132" s="182"/>
    </row>
    <row r="133" spans="1:26" ht="15.75" hidden="1" customHeight="1" x14ac:dyDescent="0.15">
      <c r="A133" s="157"/>
      <c r="B133" s="157"/>
      <c r="C133" s="182"/>
      <c r="D133" s="182"/>
      <c r="E133" s="182"/>
      <c r="F133" s="182"/>
      <c r="G133" s="182"/>
      <c r="H133" s="182"/>
      <c r="I133" s="202"/>
      <c r="J133" s="202"/>
      <c r="K133" s="202"/>
      <c r="L133" s="202"/>
      <c r="M133" s="202"/>
      <c r="N133" s="202"/>
      <c r="O133" s="202"/>
      <c r="P133" s="202"/>
      <c r="Q133" s="222"/>
      <c r="R133" s="202"/>
      <c r="S133" s="202"/>
      <c r="T133" s="202"/>
      <c r="U133" s="202"/>
      <c r="V133" s="202"/>
      <c r="W133" s="202"/>
      <c r="X133" s="202"/>
      <c r="Y133" s="202"/>
      <c r="Z133" s="182"/>
    </row>
    <row r="134" spans="1:26" ht="15.75" hidden="1" customHeight="1" x14ac:dyDescent="0.15">
      <c r="A134" s="157"/>
      <c r="B134" s="157"/>
      <c r="C134" s="182"/>
      <c r="D134" s="182"/>
      <c r="E134" s="182"/>
      <c r="F134" s="182"/>
      <c r="G134" s="182"/>
      <c r="H134" s="182"/>
      <c r="I134" s="202"/>
      <c r="J134" s="202"/>
      <c r="K134" s="202"/>
      <c r="L134" s="202"/>
      <c r="M134" s="202"/>
      <c r="N134" s="202"/>
      <c r="O134" s="202"/>
      <c r="P134" s="202"/>
      <c r="Q134" s="222"/>
      <c r="R134" s="202"/>
      <c r="S134" s="202"/>
      <c r="T134" s="202"/>
      <c r="U134" s="202"/>
      <c r="V134" s="202"/>
      <c r="W134" s="202"/>
      <c r="X134" s="202"/>
      <c r="Y134" s="202"/>
      <c r="Z134" s="182"/>
    </row>
    <row r="135" spans="1:26" ht="15.75" hidden="1" customHeight="1" x14ac:dyDescent="0.15">
      <c r="A135" s="157"/>
      <c r="B135" s="157"/>
      <c r="C135" s="182"/>
      <c r="D135" s="182"/>
      <c r="E135" s="182"/>
      <c r="F135" s="182"/>
      <c r="G135" s="182"/>
      <c r="H135" s="182"/>
      <c r="I135" s="202"/>
      <c r="J135" s="202"/>
      <c r="K135" s="202"/>
      <c r="L135" s="202"/>
      <c r="M135" s="202"/>
      <c r="N135" s="202"/>
      <c r="O135" s="202"/>
      <c r="P135" s="202"/>
      <c r="Q135" s="222"/>
      <c r="R135" s="202"/>
      <c r="S135" s="202"/>
      <c r="T135" s="202"/>
      <c r="U135" s="202"/>
      <c r="V135" s="202"/>
      <c r="W135" s="202"/>
      <c r="X135" s="202"/>
      <c r="Y135" s="202"/>
      <c r="Z135" s="182"/>
    </row>
    <row r="136" spans="1:26" ht="15.75" hidden="1" customHeight="1" x14ac:dyDescent="0.15">
      <c r="A136" s="157"/>
      <c r="B136" s="157"/>
      <c r="C136" s="182"/>
      <c r="D136" s="182"/>
      <c r="E136" s="182"/>
      <c r="F136" s="182"/>
      <c r="G136" s="182"/>
      <c r="H136" s="182"/>
      <c r="I136" s="202"/>
      <c r="J136" s="202"/>
      <c r="K136" s="202"/>
      <c r="L136" s="202"/>
      <c r="M136" s="202"/>
      <c r="N136" s="202"/>
      <c r="O136" s="202"/>
      <c r="P136" s="202"/>
      <c r="Q136" s="222"/>
      <c r="R136" s="202"/>
      <c r="S136" s="202"/>
      <c r="T136" s="202"/>
      <c r="U136" s="202"/>
      <c r="V136" s="202"/>
      <c r="W136" s="202"/>
      <c r="X136" s="202"/>
      <c r="Y136" s="202"/>
      <c r="Z136" s="182"/>
    </row>
    <row r="137" spans="1:26" ht="15.75" hidden="1" customHeight="1" x14ac:dyDescent="0.15">
      <c r="A137" s="157"/>
      <c r="B137" s="157"/>
      <c r="C137" s="182"/>
      <c r="D137" s="182"/>
      <c r="E137" s="182"/>
      <c r="F137" s="182"/>
      <c r="G137" s="182"/>
      <c r="H137" s="182"/>
      <c r="I137" s="202"/>
      <c r="J137" s="202"/>
      <c r="K137" s="202"/>
      <c r="L137" s="202"/>
      <c r="M137" s="202"/>
      <c r="N137" s="202"/>
      <c r="O137" s="202"/>
      <c r="P137" s="202"/>
      <c r="Q137" s="222"/>
      <c r="R137" s="202"/>
      <c r="S137" s="202"/>
      <c r="T137" s="202"/>
      <c r="U137" s="202"/>
      <c r="V137" s="202"/>
      <c r="W137" s="202"/>
      <c r="X137" s="202"/>
      <c r="Y137" s="202"/>
      <c r="Z137" s="182"/>
    </row>
    <row r="138" spans="1:26" ht="15.75" hidden="1" customHeight="1" x14ac:dyDescent="0.15">
      <c r="A138" s="157"/>
      <c r="B138" s="157"/>
      <c r="C138" s="182"/>
      <c r="D138" s="182"/>
      <c r="E138" s="182"/>
      <c r="F138" s="182"/>
      <c r="G138" s="182"/>
      <c r="H138" s="182"/>
      <c r="I138" s="202"/>
      <c r="J138" s="202"/>
      <c r="K138" s="202"/>
      <c r="L138" s="202"/>
      <c r="M138" s="202"/>
      <c r="N138" s="202"/>
      <c r="O138" s="202"/>
      <c r="P138" s="202"/>
      <c r="Q138" s="222"/>
      <c r="R138" s="202"/>
      <c r="S138" s="202"/>
      <c r="T138" s="202"/>
      <c r="U138" s="202"/>
      <c r="V138" s="202"/>
      <c r="W138" s="202"/>
      <c r="X138" s="202"/>
      <c r="Y138" s="202"/>
      <c r="Z138" s="182"/>
    </row>
    <row r="139" spans="1:26" ht="15.75" hidden="1" customHeight="1" x14ac:dyDescent="0.15">
      <c r="A139" s="157"/>
      <c r="B139" s="157"/>
      <c r="C139" s="182"/>
      <c r="D139" s="182"/>
      <c r="E139" s="182"/>
      <c r="F139" s="182"/>
      <c r="G139" s="182"/>
      <c r="H139" s="182"/>
      <c r="I139" s="202"/>
      <c r="J139" s="202"/>
      <c r="K139" s="202"/>
      <c r="L139" s="202"/>
      <c r="M139" s="202"/>
      <c r="N139" s="202"/>
      <c r="O139" s="202"/>
      <c r="P139" s="202"/>
      <c r="Q139" s="222"/>
      <c r="R139" s="202"/>
      <c r="S139" s="202"/>
      <c r="T139" s="202"/>
      <c r="U139" s="202"/>
      <c r="V139" s="202"/>
      <c r="W139" s="202"/>
      <c r="X139" s="202"/>
      <c r="Y139" s="202"/>
      <c r="Z139" s="182"/>
    </row>
    <row r="140" spans="1:26" ht="15.75" hidden="1" customHeight="1" x14ac:dyDescent="0.15">
      <c r="A140" s="157"/>
      <c r="B140" s="157"/>
      <c r="C140" s="182"/>
      <c r="D140" s="182"/>
      <c r="E140" s="182"/>
      <c r="F140" s="182"/>
      <c r="G140" s="182"/>
      <c r="H140" s="182"/>
      <c r="I140" s="202"/>
      <c r="J140" s="202"/>
      <c r="K140" s="202"/>
      <c r="L140" s="202"/>
      <c r="M140" s="202"/>
      <c r="N140" s="202"/>
      <c r="O140" s="202"/>
      <c r="P140" s="202"/>
      <c r="Q140" s="222"/>
      <c r="R140" s="202"/>
      <c r="S140" s="202"/>
      <c r="T140" s="202"/>
      <c r="U140" s="202"/>
      <c r="V140" s="202"/>
      <c r="W140" s="202"/>
      <c r="X140" s="202"/>
      <c r="Y140" s="202"/>
      <c r="Z140" s="182"/>
    </row>
    <row r="141" spans="1:26" ht="15.75" hidden="1" customHeight="1" x14ac:dyDescent="0.15">
      <c r="A141" s="157"/>
      <c r="B141" s="157"/>
      <c r="C141" s="182"/>
      <c r="D141" s="182"/>
      <c r="E141" s="182"/>
      <c r="F141" s="182"/>
      <c r="G141" s="182"/>
      <c r="H141" s="182"/>
      <c r="I141" s="202"/>
      <c r="J141" s="202"/>
      <c r="K141" s="202"/>
      <c r="L141" s="202"/>
      <c r="M141" s="202"/>
      <c r="N141" s="202"/>
      <c r="O141" s="202"/>
      <c r="P141" s="202"/>
      <c r="Q141" s="222"/>
      <c r="R141" s="202"/>
      <c r="S141" s="202"/>
      <c r="T141" s="202"/>
      <c r="U141" s="202"/>
      <c r="V141" s="202"/>
      <c r="W141" s="202"/>
      <c r="X141" s="202"/>
      <c r="Y141" s="202"/>
      <c r="Z141" s="182"/>
    </row>
    <row r="142" spans="1:26" ht="15.75" hidden="1" customHeight="1" x14ac:dyDescent="0.15">
      <c r="A142" s="157"/>
      <c r="B142" s="157"/>
      <c r="C142" s="182"/>
      <c r="D142" s="182"/>
      <c r="E142" s="182"/>
      <c r="F142" s="182"/>
      <c r="G142" s="182"/>
      <c r="H142" s="182"/>
      <c r="I142" s="202"/>
      <c r="J142" s="202"/>
      <c r="K142" s="202"/>
      <c r="L142" s="202"/>
      <c r="M142" s="202"/>
      <c r="N142" s="202"/>
      <c r="O142" s="202"/>
      <c r="P142" s="202"/>
      <c r="Q142" s="222"/>
      <c r="R142" s="202"/>
      <c r="S142" s="202"/>
      <c r="T142" s="202"/>
      <c r="U142" s="202"/>
      <c r="V142" s="202"/>
      <c r="W142" s="202"/>
      <c r="X142" s="202"/>
      <c r="Y142" s="202"/>
      <c r="Z142" s="182"/>
    </row>
    <row r="143" spans="1:26" ht="15.75" hidden="1" customHeight="1" x14ac:dyDescent="0.15">
      <c r="A143" s="157"/>
      <c r="B143" s="157"/>
      <c r="C143" s="182"/>
      <c r="D143" s="182"/>
      <c r="E143" s="182"/>
      <c r="F143" s="182"/>
      <c r="G143" s="182"/>
      <c r="H143" s="182"/>
      <c r="I143" s="202"/>
      <c r="J143" s="202"/>
      <c r="K143" s="202"/>
      <c r="L143" s="202"/>
      <c r="M143" s="202"/>
      <c r="N143" s="202"/>
      <c r="O143" s="202"/>
      <c r="P143" s="202"/>
      <c r="Q143" s="222"/>
      <c r="R143" s="202"/>
      <c r="S143" s="202"/>
      <c r="T143" s="202"/>
      <c r="U143" s="202"/>
      <c r="V143" s="202"/>
      <c r="W143" s="202"/>
      <c r="X143" s="202"/>
      <c r="Y143" s="202"/>
      <c r="Z143" s="182"/>
    </row>
    <row r="144" spans="1:26" ht="15.75" hidden="1" customHeight="1" x14ac:dyDescent="0.15">
      <c r="A144" s="157"/>
      <c r="B144" s="157"/>
      <c r="C144" s="182"/>
      <c r="D144" s="182"/>
      <c r="E144" s="182"/>
      <c r="F144" s="182"/>
      <c r="G144" s="182"/>
      <c r="H144" s="182"/>
      <c r="I144" s="202"/>
      <c r="J144" s="202"/>
      <c r="K144" s="202"/>
      <c r="L144" s="202"/>
      <c r="M144" s="202"/>
      <c r="N144" s="202"/>
      <c r="O144" s="202"/>
      <c r="P144" s="202"/>
      <c r="Q144" s="222"/>
      <c r="R144" s="202"/>
      <c r="S144" s="202"/>
      <c r="T144" s="202"/>
      <c r="U144" s="202"/>
      <c r="V144" s="202"/>
      <c r="W144" s="202"/>
      <c r="X144" s="202"/>
      <c r="Y144" s="202"/>
      <c r="Z144" s="182"/>
    </row>
    <row r="145" spans="1:26" ht="15.75" hidden="1" customHeight="1" x14ac:dyDescent="0.15">
      <c r="A145" s="157"/>
      <c r="B145" s="157"/>
      <c r="C145" s="182"/>
      <c r="D145" s="182"/>
      <c r="E145" s="182"/>
      <c r="F145" s="182"/>
      <c r="G145" s="182"/>
      <c r="H145" s="182"/>
      <c r="I145" s="202"/>
      <c r="J145" s="202"/>
      <c r="K145" s="202"/>
      <c r="L145" s="202"/>
      <c r="M145" s="202"/>
      <c r="N145" s="202"/>
      <c r="O145" s="202"/>
      <c r="P145" s="202"/>
      <c r="Q145" s="222"/>
      <c r="R145" s="202"/>
      <c r="S145" s="202"/>
      <c r="T145" s="202"/>
      <c r="U145" s="202"/>
      <c r="V145" s="202"/>
      <c r="W145" s="202"/>
      <c r="X145" s="202"/>
      <c r="Y145" s="202"/>
      <c r="Z145" s="182"/>
    </row>
    <row r="146" spans="1:26" ht="15.75" hidden="1" customHeight="1" x14ac:dyDescent="0.15">
      <c r="A146" s="157"/>
      <c r="B146" s="157"/>
      <c r="C146" s="182"/>
      <c r="D146" s="182"/>
      <c r="E146" s="182"/>
      <c r="F146" s="182"/>
      <c r="G146" s="182"/>
      <c r="H146" s="182"/>
      <c r="I146" s="202"/>
      <c r="J146" s="202"/>
      <c r="K146" s="202"/>
      <c r="L146" s="202"/>
      <c r="M146" s="202"/>
      <c r="N146" s="202"/>
      <c r="O146" s="202"/>
      <c r="P146" s="202"/>
      <c r="Q146" s="222"/>
      <c r="R146" s="202"/>
      <c r="S146" s="202"/>
      <c r="T146" s="202"/>
      <c r="U146" s="202"/>
      <c r="V146" s="202"/>
      <c r="W146" s="202"/>
      <c r="X146" s="202"/>
      <c r="Y146" s="202"/>
      <c r="Z146" s="182"/>
    </row>
    <row r="147" spans="1:26" ht="15.75" hidden="1" customHeight="1" x14ac:dyDescent="0.15">
      <c r="A147" s="157"/>
      <c r="B147" s="157"/>
      <c r="C147" s="182"/>
      <c r="D147" s="182"/>
      <c r="E147" s="182"/>
      <c r="F147" s="182"/>
      <c r="G147" s="182"/>
      <c r="H147" s="182"/>
      <c r="I147" s="202"/>
      <c r="J147" s="202"/>
      <c r="K147" s="202"/>
      <c r="L147" s="202"/>
      <c r="M147" s="202"/>
      <c r="N147" s="202"/>
      <c r="O147" s="202"/>
      <c r="P147" s="202"/>
      <c r="Q147" s="222"/>
      <c r="R147" s="202"/>
      <c r="S147" s="202"/>
      <c r="T147" s="202"/>
      <c r="U147" s="202"/>
      <c r="V147" s="202"/>
      <c r="W147" s="202"/>
      <c r="X147" s="202"/>
      <c r="Y147" s="202"/>
      <c r="Z147" s="182"/>
    </row>
    <row r="148" spans="1:26" ht="15.75" hidden="1" customHeight="1" x14ac:dyDescent="0.15">
      <c r="A148" s="157"/>
      <c r="B148" s="157"/>
      <c r="C148" s="182"/>
      <c r="D148" s="182"/>
      <c r="E148" s="182"/>
      <c r="F148" s="182"/>
      <c r="G148" s="182"/>
      <c r="H148" s="182"/>
      <c r="I148" s="202"/>
      <c r="J148" s="202"/>
      <c r="K148" s="202"/>
      <c r="L148" s="202"/>
      <c r="M148" s="202"/>
      <c r="N148" s="202"/>
      <c r="O148" s="202"/>
      <c r="P148" s="202"/>
      <c r="Q148" s="222"/>
      <c r="R148" s="202"/>
      <c r="S148" s="202"/>
      <c r="T148" s="202"/>
      <c r="U148" s="202"/>
      <c r="V148" s="202"/>
      <c r="W148" s="202"/>
      <c r="X148" s="202"/>
      <c r="Y148" s="202"/>
      <c r="Z148" s="182"/>
    </row>
    <row r="149" spans="1:26" ht="20.100000000000001" customHeight="1" x14ac:dyDescent="0.15">
      <c r="A149" s="157"/>
      <c r="B149" s="157"/>
      <c r="C149" s="182"/>
      <c r="D149" s="182"/>
      <c r="E149" s="182"/>
      <c r="F149" s="182"/>
      <c r="G149" s="182"/>
      <c r="H149" s="182"/>
      <c r="I149" s="202"/>
      <c r="J149" s="182"/>
      <c r="K149" s="182"/>
      <c r="L149" s="182"/>
      <c r="M149" s="182"/>
      <c r="N149" s="182"/>
      <c r="O149" s="182"/>
      <c r="P149" s="182"/>
      <c r="Q149" s="223"/>
      <c r="R149" s="182"/>
      <c r="S149" s="182"/>
      <c r="T149" s="182"/>
      <c r="U149" s="182"/>
      <c r="V149" s="182"/>
      <c r="W149" s="182"/>
      <c r="X149" s="182"/>
      <c r="Y149" s="182"/>
      <c r="Z149" s="182"/>
    </row>
    <row r="150" spans="1:26" ht="20.100000000000001" customHeight="1" x14ac:dyDescent="0.15">
      <c r="A150" s="157"/>
      <c r="B150" s="157"/>
      <c r="C150" s="169" t="s">
        <v>77</v>
      </c>
      <c r="D150" s="170"/>
      <c r="E150" s="170"/>
      <c r="F150" s="170"/>
      <c r="G150" s="170"/>
      <c r="H150" s="171"/>
      <c r="I150" s="203"/>
      <c r="K150" s="203"/>
    </row>
    <row r="151" spans="1:26" ht="20.100000000000001" customHeight="1" x14ac:dyDescent="0.15">
      <c r="A151" s="157"/>
      <c r="B151" s="157"/>
      <c r="C151" s="172"/>
      <c r="D151" s="173"/>
      <c r="E151" s="173"/>
      <c r="F151" s="173"/>
      <c r="G151" s="173"/>
      <c r="H151" s="173"/>
      <c r="I151" s="174"/>
      <c r="J151" s="174"/>
      <c r="K151" s="174"/>
      <c r="L151" s="174"/>
      <c r="M151" s="174"/>
      <c r="N151" s="174"/>
      <c r="O151" s="174"/>
      <c r="P151" s="174"/>
      <c r="Q151" s="174"/>
      <c r="R151" s="174"/>
      <c r="S151" s="174"/>
      <c r="T151" s="174"/>
      <c r="U151" s="174"/>
      <c r="V151" s="174"/>
      <c r="W151" s="174"/>
      <c r="X151" s="174"/>
      <c r="Y151" s="174"/>
      <c r="Z151" s="175"/>
    </row>
    <row r="152" spans="1:26" ht="20.100000000000001" customHeight="1" x14ac:dyDescent="0.15">
      <c r="A152" s="157"/>
      <c r="B152" s="157"/>
      <c r="C152" s="172"/>
      <c r="D152" s="224" t="s">
        <v>78</v>
      </c>
      <c r="E152" s="204"/>
      <c r="F152" s="204"/>
      <c r="G152" s="204"/>
      <c r="H152" s="204"/>
      <c r="I152" s="204"/>
      <c r="J152" s="204"/>
      <c r="K152" s="204"/>
      <c r="L152" s="204"/>
      <c r="M152" s="204"/>
      <c r="N152" s="204"/>
      <c r="O152" s="204"/>
      <c r="P152" s="204"/>
      <c r="Q152" s="204"/>
      <c r="R152" s="204"/>
      <c r="S152" s="204"/>
      <c r="T152" s="204"/>
      <c r="U152" s="204"/>
      <c r="V152" s="204"/>
      <c r="W152" s="204"/>
      <c r="X152" s="183"/>
      <c r="Y152" s="182"/>
      <c r="Z152" s="181"/>
    </row>
    <row r="153" spans="1:26" ht="20.100000000000001" customHeight="1" x14ac:dyDescent="0.15">
      <c r="A153" s="157">
        <f>IFERROR(IF(AND($I153&lt;&gt;"しない", $I153&lt;&gt;"する"),1001,0),3)</f>
        <v>0</v>
      </c>
      <c r="B153" s="157"/>
      <c r="C153" s="176"/>
      <c r="D153" s="177">
        <v>1</v>
      </c>
      <c r="E153" s="182" t="s">
        <v>79</v>
      </c>
      <c r="F153" s="182"/>
      <c r="G153" s="182"/>
      <c r="H153" s="182"/>
      <c r="I153" s="81" t="s">
        <v>80</v>
      </c>
      <c r="J153" s="111"/>
      <c r="K153" s="111"/>
      <c r="L153" s="111"/>
      <c r="M153" s="111"/>
      <c r="N153" s="182"/>
      <c r="O153" s="182"/>
      <c r="P153" s="182"/>
      <c r="Q153" s="182"/>
      <c r="R153" s="182"/>
      <c r="S153" s="182"/>
      <c r="T153" s="182"/>
      <c r="U153" s="182"/>
      <c r="Z153" s="225"/>
    </row>
    <row r="154" spans="1:26" ht="20.100000000000001" customHeight="1" x14ac:dyDescent="0.15">
      <c r="A154" s="157"/>
      <c r="B154" s="157"/>
      <c r="C154" s="185"/>
      <c r="D154" s="182"/>
      <c r="E154" s="182"/>
      <c r="F154" s="182"/>
      <c r="G154" s="182"/>
      <c r="H154" s="182"/>
      <c r="I154" s="226"/>
      <c r="J154" s="184" t="s">
        <v>16</v>
      </c>
      <c r="K154" s="184"/>
      <c r="L154" s="184"/>
      <c r="M154" s="184"/>
      <c r="N154" s="184"/>
      <c r="O154" s="184"/>
      <c r="P154" s="184"/>
      <c r="Q154" s="184"/>
      <c r="R154" s="184"/>
      <c r="S154" s="184"/>
      <c r="T154" s="184"/>
      <c r="U154" s="182"/>
      <c r="Z154" s="225"/>
    </row>
    <row r="155" spans="1:26" ht="20.100000000000001" customHeight="1" x14ac:dyDescent="0.15">
      <c r="A155" s="157">
        <f>IFERROR(IF(AND($I153="する",OR(TRIM($I155)="", NOT(OR(IFERROR(SEARCH(" ",$I155),0)&gt;0, IFERROR(SEARCH("　",$I155),0)&gt;0)))),1001,0),3)</f>
        <v>0</v>
      </c>
      <c r="B155" s="157"/>
      <c r="C155" s="176"/>
      <c r="D155" s="177">
        <v>2</v>
      </c>
      <c r="E155" s="152" t="s">
        <v>73</v>
      </c>
      <c r="I155" s="81"/>
      <c r="J155" s="81"/>
      <c r="K155" s="81"/>
      <c r="L155" s="81"/>
      <c r="M155" s="81"/>
      <c r="N155" s="81"/>
      <c r="O155" s="81"/>
      <c r="P155" s="81"/>
      <c r="Q155" s="81"/>
      <c r="R155" s="81"/>
      <c r="S155" s="81"/>
      <c r="T155" s="81"/>
      <c r="U155" s="81"/>
      <c r="V155" s="81"/>
      <c r="W155" s="81"/>
      <c r="X155" s="81"/>
      <c r="Y155" s="81"/>
      <c r="Z155" s="181"/>
    </row>
    <row r="156" spans="1:26" ht="20.100000000000001" customHeight="1" x14ac:dyDescent="0.15">
      <c r="A156" s="157"/>
      <c r="B156" s="157"/>
      <c r="C156" s="176"/>
      <c r="D156" s="177"/>
      <c r="E156" s="182"/>
      <c r="F156" s="182"/>
      <c r="G156" s="182"/>
      <c r="H156" s="182"/>
      <c r="I156" s="188"/>
      <c r="J156" s="184" t="s">
        <v>52</v>
      </c>
      <c r="K156" s="184"/>
      <c r="L156" s="184"/>
      <c r="M156" s="184"/>
      <c r="N156" s="184"/>
      <c r="O156" s="184"/>
      <c r="P156" s="184"/>
      <c r="Q156" s="184"/>
      <c r="R156" s="184"/>
      <c r="S156" s="184"/>
      <c r="T156" s="184"/>
      <c r="U156" s="184"/>
      <c r="V156" s="184"/>
      <c r="W156" s="184"/>
      <c r="X156" s="184"/>
      <c r="Y156" s="184"/>
      <c r="Z156" s="181"/>
    </row>
    <row r="157" spans="1:26" ht="20.100000000000001" customHeight="1" x14ac:dyDescent="0.15">
      <c r="A157" s="157">
        <f>IFERROR(IF(AND($I153="する",OR(TRIM($I157)="", NOT(OR(IFERROR(SEARCH(" ",$I157),0)&gt;0, IFERROR(SEARCH("　",$I157),0)&gt;0)))),1001,0),3)</f>
        <v>0</v>
      </c>
      <c r="B157" s="157"/>
      <c r="C157" s="176"/>
      <c r="D157" s="177">
        <v>3</v>
      </c>
      <c r="E157" s="152" t="s">
        <v>74</v>
      </c>
      <c r="I157" s="81"/>
      <c r="J157" s="81"/>
      <c r="K157" s="81"/>
      <c r="L157" s="81"/>
      <c r="M157" s="81"/>
      <c r="N157" s="81"/>
      <c r="O157" s="81"/>
      <c r="P157" s="81"/>
      <c r="Q157" s="81"/>
      <c r="R157" s="81"/>
      <c r="S157" s="81"/>
      <c r="T157" s="81"/>
      <c r="U157" s="81"/>
      <c r="V157" s="81"/>
      <c r="W157" s="81"/>
      <c r="X157" s="81"/>
      <c r="Y157" s="81"/>
      <c r="Z157" s="181"/>
    </row>
    <row r="158" spans="1:26" ht="20.100000000000001" customHeight="1" x14ac:dyDescent="0.15">
      <c r="A158" s="157"/>
      <c r="B158" s="157"/>
      <c r="C158" s="185"/>
      <c r="D158" s="182"/>
      <c r="E158" s="182"/>
      <c r="F158" s="182"/>
      <c r="G158" s="182"/>
      <c r="H158" s="182"/>
      <c r="I158" s="188"/>
      <c r="J158" s="184" t="s">
        <v>54</v>
      </c>
      <c r="K158" s="184"/>
      <c r="L158" s="184"/>
      <c r="M158" s="184"/>
      <c r="N158" s="184"/>
      <c r="O158" s="184"/>
      <c r="P158" s="184"/>
      <c r="Q158" s="184"/>
      <c r="R158" s="184"/>
      <c r="S158" s="184"/>
      <c r="T158" s="184"/>
      <c r="U158" s="184"/>
      <c r="V158" s="184"/>
      <c r="W158" s="184"/>
      <c r="X158" s="184"/>
      <c r="Y158" s="184"/>
      <c r="Z158" s="181"/>
    </row>
    <row r="159" spans="1:26" ht="20.100000000000001" customHeight="1" x14ac:dyDescent="0.15">
      <c r="A159" s="157">
        <f>IFERROR(IF(AND($I153="する",OR(TRIM($I159)="", LEN($I159)&lt;&gt;8, NOT(ISNUMBER(VALUE($I159))), IFERROR(SEARCH("-", $I159),0)&gt;0)),1001,0),3)</f>
        <v>0</v>
      </c>
      <c r="B159" s="157"/>
      <c r="C159" s="176"/>
      <c r="D159" s="177">
        <v>4</v>
      </c>
      <c r="E159" s="152" t="s">
        <v>81</v>
      </c>
      <c r="I159" s="81"/>
      <c r="J159" s="81"/>
      <c r="K159" s="81"/>
      <c r="L159" s="81"/>
      <c r="M159" s="81"/>
      <c r="N159" s="182"/>
      <c r="O159" s="182"/>
      <c r="P159" s="182"/>
      <c r="Q159" s="182"/>
      <c r="R159" s="182"/>
      <c r="S159" s="182"/>
      <c r="T159" s="182"/>
      <c r="U159" s="182"/>
      <c r="V159" s="182"/>
      <c r="W159" s="182"/>
      <c r="X159" s="182"/>
      <c r="Y159" s="182"/>
      <c r="Z159" s="181"/>
    </row>
    <row r="160" spans="1:26" ht="20.100000000000001" customHeight="1" x14ac:dyDescent="0.15">
      <c r="A160" s="157"/>
      <c r="B160" s="157"/>
      <c r="C160" s="185"/>
      <c r="D160" s="182"/>
      <c r="E160" s="182"/>
      <c r="F160" s="182"/>
      <c r="G160" s="182"/>
      <c r="H160" s="182"/>
      <c r="I160" s="179"/>
      <c r="J160" s="184" t="s">
        <v>100</v>
      </c>
      <c r="K160" s="183"/>
      <c r="L160" s="183"/>
      <c r="M160" s="183"/>
      <c r="N160" s="183"/>
      <c r="O160" s="183"/>
      <c r="P160" s="183"/>
      <c r="Q160" s="183"/>
      <c r="R160" s="183"/>
      <c r="S160" s="183"/>
      <c r="T160" s="183"/>
      <c r="U160" s="183"/>
      <c r="V160" s="183"/>
      <c r="W160" s="183"/>
      <c r="X160" s="183"/>
      <c r="Y160" s="183"/>
      <c r="Z160" s="181"/>
    </row>
    <row r="161" spans="1:27" ht="20.100000000000001" customHeight="1" x14ac:dyDescent="0.15">
      <c r="A161" s="157">
        <f>IFERROR(IF(AND($I153="する",TRIM($I161)=""),1001,0),3)</f>
        <v>0</v>
      </c>
      <c r="B161" s="157"/>
      <c r="C161" s="176"/>
      <c r="D161" s="177">
        <v>5</v>
      </c>
      <c r="E161" s="152" t="s">
        <v>44</v>
      </c>
      <c r="I161" s="89"/>
      <c r="J161" s="90"/>
      <c r="K161" s="90"/>
      <c r="L161" s="90"/>
      <c r="M161" s="90"/>
      <c r="N161" s="182"/>
      <c r="O161" s="182"/>
      <c r="P161" s="182"/>
      <c r="Q161" s="182"/>
      <c r="R161" s="182"/>
      <c r="S161" s="182"/>
      <c r="T161" s="182"/>
      <c r="U161" s="182"/>
      <c r="V161" s="182"/>
      <c r="W161" s="182"/>
      <c r="X161" s="182"/>
      <c r="Y161" s="182"/>
      <c r="Z161" s="181"/>
    </row>
    <row r="162" spans="1:27" ht="20.100000000000001" customHeight="1" x14ac:dyDescent="0.15">
      <c r="A162" s="157"/>
      <c r="B162" s="157"/>
      <c r="C162" s="176"/>
      <c r="D162" s="177"/>
      <c r="E162" s="182"/>
      <c r="F162" s="182"/>
      <c r="G162" s="182"/>
      <c r="H162" s="182"/>
      <c r="I162" s="179"/>
      <c r="J162" s="184" t="s">
        <v>108</v>
      </c>
      <c r="K162" s="183"/>
      <c r="L162" s="183"/>
      <c r="M162" s="183"/>
      <c r="N162" s="183"/>
      <c r="O162" s="183"/>
      <c r="P162" s="183"/>
      <c r="Q162" s="183"/>
      <c r="R162" s="183"/>
      <c r="S162" s="183"/>
      <c r="T162" s="183"/>
      <c r="U162" s="183"/>
      <c r="V162" s="183"/>
      <c r="W162" s="183"/>
      <c r="X162" s="183"/>
      <c r="Y162" s="183"/>
      <c r="Z162" s="181"/>
    </row>
    <row r="163" spans="1:27" ht="20.100000000000001" customHeight="1" x14ac:dyDescent="0.15">
      <c r="A163" s="157">
        <f>IFERROR(IF(AND($I153="する",AND($I163&lt;&gt;"", OR(ISERROR(FIND("@"&amp;LEFT($I163,3)&amp;"@", 都道府県3))=FALSE, ISERROR(FIND("@"&amp;LEFT($I163,4)&amp;"@",都道府県4))=FALSE))=FALSE),1001,0),3)</f>
        <v>0</v>
      </c>
      <c r="B163" s="157"/>
      <c r="C163" s="176"/>
      <c r="D163" s="177">
        <v>6</v>
      </c>
      <c r="E163" s="152" t="s">
        <v>45</v>
      </c>
      <c r="I163" s="91"/>
      <c r="J163" s="91"/>
      <c r="K163" s="91"/>
      <c r="L163" s="91"/>
      <c r="M163" s="91"/>
      <c r="N163" s="91"/>
      <c r="O163" s="91"/>
      <c r="P163" s="91"/>
      <c r="Q163" s="92"/>
      <c r="R163" s="91"/>
      <c r="S163" s="91"/>
      <c r="T163" s="91"/>
      <c r="U163" s="91"/>
      <c r="V163" s="91"/>
      <c r="W163" s="91"/>
      <c r="X163" s="91"/>
      <c r="Y163" s="91"/>
      <c r="Z163" s="181"/>
    </row>
    <row r="164" spans="1:27" ht="20.100000000000001" customHeight="1" x14ac:dyDescent="0.15">
      <c r="A164" s="157"/>
      <c r="B164" s="157"/>
      <c r="C164" s="176"/>
      <c r="D164" s="177"/>
      <c r="E164" s="182"/>
      <c r="F164" s="182"/>
      <c r="G164" s="182"/>
      <c r="H164" s="182"/>
      <c r="I164" s="179"/>
      <c r="J164" s="184" t="s">
        <v>46</v>
      </c>
      <c r="K164" s="183"/>
      <c r="L164" s="183"/>
      <c r="M164" s="183"/>
      <c r="N164" s="183"/>
      <c r="O164" s="183"/>
      <c r="P164" s="183"/>
      <c r="Q164" s="183"/>
      <c r="R164" s="183"/>
      <c r="S164" s="183"/>
      <c r="T164" s="183"/>
      <c r="U164" s="183"/>
      <c r="V164" s="183"/>
      <c r="W164" s="183"/>
      <c r="X164" s="183"/>
      <c r="Y164" s="183"/>
      <c r="Z164" s="181"/>
    </row>
    <row r="165" spans="1:27" ht="20.100000000000001" customHeight="1" x14ac:dyDescent="0.15">
      <c r="A165" s="157">
        <f>IFERROR(IF(AND($I153="する",NOT(AND(TRIM($I165)&lt;&gt;"",ISNUMBER(VALUE(SUBSTITUTE($I165,"-",""))),IFERROR(SEARCH("-",$I165),0)&gt;0))),1001,0),3)</f>
        <v>0</v>
      </c>
      <c r="B165" s="157"/>
      <c r="C165" s="176"/>
      <c r="D165" s="177">
        <v>7</v>
      </c>
      <c r="E165" s="152" t="s">
        <v>55</v>
      </c>
      <c r="I165" s="81"/>
      <c r="J165" s="81"/>
      <c r="K165" s="81"/>
      <c r="L165" s="81"/>
      <c r="M165" s="81"/>
      <c r="Y165" s="183"/>
      <c r="Z165" s="181"/>
    </row>
    <row r="166" spans="1:27" ht="20.100000000000001" customHeight="1" x14ac:dyDescent="0.15">
      <c r="A166" s="157"/>
      <c r="B166" s="157"/>
      <c r="C166" s="185"/>
      <c r="D166" s="182"/>
      <c r="E166" s="182"/>
      <c r="F166" s="182"/>
      <c r="G166" s="182"/>
      <c r="H166" s="182"/>
      <c r="I166" s="179"/>
      <c r="J166" s="184" t="s">
        <v>58</v>
      </c>
      <c r="K166" s="183"/>
      <c r="L166" s="183"/>
      <c r="M166" s="183"/>
      <c r="N166" s="183"/>
      <c r="O166" s="183"/>
      <c r="P166" s="183"/>
      <c r="Q166" s="183"/>
      <c r="R166" s="183"/>
      <c r="S166" s="183"/>
      <c r="T166" s="183"/>
      <c r="U166" s="183"/>
      <c r="V166" s="183"/>
      <c r="W166" s="183"/>
      <c r="X166" s="183"/>
      <c r="Y166" s="183"/>
      <c r="Z166" s="181"/>
    </row>
    <row r="167" spans="1:27" ht="20.100000000000001" customHeight="1" x14ac:dyDescent="0.15">
      <c r="A167" s="157">
        <f>IFERROR(IF(AND($I153="する",AND(TRIM($I167)&lt;&gt;"",NOT(AND(ISNUMBER(VALUE(SUBSTITUTE($I167,"-",""))),IFERROR(SEARCH("-",$I167),0)&gt;0)))),1001,0),3)</f>
        <v>0</v>
      </c>
      <c r="B167" s="157"/>
      <c r="C167" s="176"/>
      <c r="D167" s="177">
        <v>8</v>
      </c>
      <c r="E167" s="152" t="s">
        <v>59</v>
      </c>
      <c r="I167" s="81"/>
      <c r="J167" s="81"/>
      <c r="K167" s="81"/>
      <c r="L167" s="81"/>
      <c r="M167" s="81"/>
      <c r="N167" s="183"/>
      <c r="O167" s="183"/>
      <c r="P167" s="183"/>
      <c r="Q167" s="183"/>
      <c r="R167" s="183"/>
      <c r="S167" s="183"/>
      <c r="T167" s="183"/>
      <c r="U167" s="183"/>
      <c r="V167" s="183"/>
      <c r="W167" s="183"/>
      <c r="X167" s="183"/>
      <c r="Y167" s="183"/>
      <c r="Z167" s="181"/>
    </row>
    <row r="168" spans="1:27" ht="20.100000000000001" customHeight="1" x14ac:dyDescent="0.15">
      <c r="A168" s="157"/>
      <c r="B168" s="157"/>
      <c r="C168" s="185"/>
      <c r="D168" s="182"/>
      <c r="E168" s="182"/>
      <c r="F168" s="182"/>
      <c r="G168" s="182"/>
      <c r="H168" s="182"/>
      <c r="I168" s="179"/>
      <c r="J168" s="184" t="s">
        <v>58</v>
      </c>
      <c r="K168" s="183"/>
      <c r="L168" s="183"/>
      <c r="M168" s="183"/>
      <c r="N168" s="183"/>
      <c r="O168" s="183"/>
      <c r="P168" s="183"/>
      <c r="Q168" s="183"/>
      <c r="R168" s="183"/>
      <c r="S168" s="183"/>
      <c r="T168" s="183"/>
      <c r="U168" s="183"/>
      <c r="V168" s="183"/>
      <c r="W168" s="183"/>
      <c r="X168" s="183"/>
      <c r="Y168" s="183"/>
      <c r="Z168" s="181"/>
    </row>
    <row r="169" spans="1:27" ht="20.100000000000001" customHeight="1" x14ac:dyDescent="0.15">
      <c r="A169" s="157">
        <f>IFERROR(IF(AND($I153="する",AND(TRIM($I169)&lt;&gt;"", NOT(IFERROR(SEARCH("@",$I169),0)&gt;0))),1001,0),3)</f>
        <v>0</v>
      </c>
      <c r="B169" s="157"/>
      <c r="C169" s="176"/>
      <c r="D169" s="177">
        <v>9</v>
      </c>
      <c r="E169" s="152" t="s">
        <v>60</v>
      </c>
      <c r="I169" s="81"/>
      <c r="J169" s="81"/>
      <c r="K169" s="81"/>
      <c r="L169" s="81"/>
      <c r="M169" s="81"/>
      <c r="N169" s="81"/>
      <c r="O169" s="81"/>
      <c r="P169" s="81"/>
      <c r="Q169" s="93"/>
      <c r="R169" s="81"/>
      <c r="S169" s="81"/>
      <c r="T169" s="81"/>
      <c r="U169" s="81"/>
      <c r="V169" s="81"/>
      <c r="W169" s="81"/>
      <c r="X169" s="81"/>
      <c r="Y169" s="81"/>
      <c r="Z169" s="181"/>
    </row>
    <row r="170" spans="1:27" ht="20.100000000000001" customHeight="1" x14ac:dyDescent="0.15">
      <c r="A170" s="157"/>
      <c r="B170" s="157"/>
      <c r="C170" s="185"/>
      <c r="D170" s="182"/>
      <c r="E170" s="182"/>
      <c r="F170" s="182"/>
      <c r="G170" s="182"/>
      <c r="H170" s="182"/>
      <c r="I170" s="179"/>
      <c r="J170" s="190" t="s">
        <v>106</v>
      </c>
      <c r="K170" s="207"/>
      <c r="L170" s="183"/>
      <c r="M170" s="183"/>
      <c r="N170" s="183"/>
      <c r="O170" s="183"/>
      <c r="P170" s="183"/>
      <c r="Q170" s="208"/>
      <c r="R170" s="183"/>
      <c r="S170" s="183"/>
      <c r="T170" s="183"/>
      <c r="U170" s="183"/>
      <c r="V170" s="183"/>
      <c r="W170" s="183"/>
      <c r="X170" s="183"/>
      <c r="Y170" s="183"/>
      <c r="Z170" s="181"/>
    </row>
    <row r="171" spans="1:27" ht="20.100000000000001" customHeight="1" x14ac:dyDescent="0.15">
      <c r="A171" s="157"/>
      <c r="B171" s="157"/>
      <c r="C171" s="196"/>
      <c r="D171" s="197"/>
      <c r="E171" s="197"/>
      <c r="F171" s="197"/>
      <c r="G171" s="197"/>
      <c r="H171" s="197"/>
      <c r="I171" s="198"/>
      <c r="J171" s="198"/>
      <c r="K171" s="199"/>
      <c r="L171" s="198"/>
      <c r="M171" s="198"/>
      <c r="N171" s="198"/>
      <c r="O171" s="198"/>
      <c r="P171" s="198"/>
      <c r="Q171" s="198"/>
      <c r="R171" s="198"/>
      <c r="S171" s="198"/>
      <c r="T171" s="198"/>
      <c r="U171" s="198"/>
      <c r="V171" s="198"/>
      <c r="W171" s="198"/>
      <c r="X171" s="198"/>
      <c r="Y171" s="227"/>
      <c r="Z171" s="200"/>
      <c r="AA171" s="214"/>
    </row>
    <row r="172" spans="1:27" ht="20.100000000000001" customHeight="1" x14ac:dyDescent="0.15">
      <c r="A172" s="157"/>
      <c r="B172" s="157"/>
      <c r="C172" s="182"/>
      <c r="D172" s="182"/>
      <c r="E172" s="182"/>
      <c r="F172" s="182"/>
      <c r="G172" s="182"/>
      <c r="H172" s="182"/>
      <c r="I172" s="202"/>
      <c r="J172" s="202"/>
      <c r="K172" s="202"/>
      <c r="L172" s="202"/>
      <c r="M172" s="202"/>
      <c r="N172" s="202"/>
      <c r="O172" s="202"/>
      <c r="P172" s="202"/>
      <c r="Q172" s="202"/>
      <c r="R172" s="202"/>
      <c r="S172" s="202"/>
      <c r="T172" s="202"/>
      <c r="U172" s="202"/>
      <c r="V172" s="202"/>
      <c r="W172" s="202"/>
      <c r="X172" s="202"/>
      <c r="Y172" s="228"/>
      <c r="Z172" s="182"/>
      <c r="AA172" s="214"/>
    </row>
    <row r="173" spans="1:27" ht="20.100000000000001" customHeight="1" x14ac:dyDescent="0.15">
      <c r="A173" s="157"/>
      <c r="B173" s="157"/>
      <c r="C173" s="182"/>
      <c r="D173" s="182"/>
      <c r="E173" s="182"/>
      <c r="F173" s="182"/>
      <c r="G173" s="182"/>
      <c r="H173" s="182"/>
      <c r="I173" s="229"/>
      <c r="J173" s="202"/>
      <c r="K173" s="202"/>
      <c r="L173" s="202"/>
      <c r="M173" s="202"/>
      <c r="N173" s="228"/>
      <c r="O173" s="202"/>
      <c r="P173" s="202"/>
      <c r="Q173" s="202"/>
      <c r="R173" s="228"/>
      <c r="S173" s="202"/>
      <c r="T173" s="202"/>
      <c r="U173" s="202"/>
      <c r="V173" s="202"/>
      <c r="W173" s="202"/>
      <c r="X173" s="202"/>
      <c r="Y173" s="202"/>
      <c r="Z173" s="202"/>
      <c r="AA173" s="202"/>
    </row>
    <row r="174" spans="1:27" ht="20.100000000000001" customHeight="1" x14ac:dyDescent="0.15">
      <c r="A174" s="157"/>
      <c r="B174" s="157"/>
      <c r="C174" s="169" t="s">
        <v>14</v>
      </c>
      <c r="D174" s="170"/>
      <c r="E174" s="170"/>
      <c r="F174" s="170"/>
      <c r="G174" s="170"/>
      <c r="H174" s="171"/>
      <c r="I174" s="230"/>
      <c r="J174" s="231"/>
      <c r="K174" s="231"/>
      <c r="L174" s="231"/>
      <c r="M174" s="231"/>
      <c r="N174" s="231"/>
      <c r="O174" s="231"/>
      <c r="P174" s="231"/>
      <c r="Q174" s="231"/>
      <c r="R174" s="231"/>
      <c r="S174" s="231"/>
      <c r="T174" s="231"/>
      <c r="U174" s="231"/>
      <c r="V174" s="231"/>
      <c r="W174" s="231"/>
      <c r="X174" s="231"/>
      <c r="Y174" s="231"/>
      <c r="Z174" s="231"/>
    </row>
    <row r="175" spans="1:27" ht="20.100000000000001" customHeight="1" x14ac:dyDescent="0.15">
      <c r="A175" s="157"/>
      <c r="B175" s="157"/>
      <c r="C175" s="232"/>
      <c r="D175" s="233"/>
      <c r="E175" s="233"/>
      <c r="F175" s="233"/>
      <c r="G175" s="233"/>
      <c r="H175" s="233"/>
      <c r="Z175" s="225"/>
      <c r="AA175" s="193"/>
    </row>
    <row r="176" spans="1:27" ht="20.100000000000001" customHeight="1" x14ac:dyDescent="0.15">
      <c r="A176" s="168"/>
      <c r="B176" s="157"/>
      <c r="C176" s="172"/>
      <c r="D176" s="177">
        <v>1</v>
      </c>
      <c r="E176" s="152" t="s">
        <v>25</v>
      </c>
      <c r="I176" s="109"/>
      <c r="J176" s="110"/>
      <c r="K176" s="110"/>
      <c r="L176" s="110"/>
      <c r="M176" s="110"/>
      <c r="N176" s="234"/>
      <c r="O176" s="234"/>
      <c r="P176" s="234"/>
      <c r="Q176" s="234"/>
      <c r="R176" s="234"/>
      <c r="S176" s="234"/>
      <c r="T176" s="234"/>
      <c r="U176" s="234"/>
      <c r="V176" s="182"/>
      <c r="W176" s="182"/>
      <c r="Z176" s="225"/>
    </row>
    <row r="177" spans="1:26" ht="30" customHeight="1" x14ac:dyDescent="0.15">
      <c r="A177" s="168"/>
      <c r="B177" s="157"/>
      <c r="C177" s="172"/>
      <c r="D177" s="235"/>
      <c r="E177" s="236"/>
      <c r="F177" s="236"/>
      <c r="G177" s="236"/>
      <c r="H177" s="234"/>
      <c r="I177" s="237"/>
      <c r="J177" s="205"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205"/>
      <c r="L177" s="205"/>
      <c r="M177" s="205"/>
      <c r="N177" s="205"/>
      <c r="O177" s="205"/>
      <c r="P177" s="205"/>
      <c r="Q177" s="205"/>
      <c r="R177" s="205"/>
      <c r="S177" s="205"/>
      <c r="T177" s="205"/>
      <c r="U177" s="205"/>
      <c r="V177" s="205"/>
      <c r="W177" s="205"/>
      <c r="X177" s="205"/>
      <c r="Y177" s="205"/>
      <c r="Z177" s="225"/>
    </row>
    <row r="178" spans="1:26" ht="20.100000000000001" customHeight="1" x14ac:dyDescent="0.15">
      <c r="A178" s="168"/>
      <c r="B178" s="157"/>
      <c r="C178" s="172"/>
      <c r="D178" s="177">
        <v>2</v>
      </c>
      <c r="E178" s="152" t="s">
        <v>26</v>
      </c>
      <c r="I178" s="81"/>
      <c r="J178" s="110"/>
      <c r="K178" s="110"/>
      <c r="L178" s="110"/>
      <c r="M178" s="110"/>
      <c r="N178" s="234"/>
      <c r="O178" s="234"/>
      <c r="P178" s="213"/>
      <c r="Q178" s="234"/>
      <c r="R178" s="234"/>
      <c r="S178" s="234"/>
      <c r="T178" s="234"/>
      <c r="U178" s="234"/>
      <c r="V178" s="182"/>
      <c r="W178" s="182"/>
      <c r="Z178" s="225"/>
    </row>
    <row r="179" spans="1:26" ht="20.100000000000001" customHeight="1" x14ac:dyDescent="0.15">
      <c r="A179" s="168"/>
      <c r="B179" s="157"/>
      <c r="C179" s="172"/>
      <c r="D179" s="235"/>
      <c r="E179" s="236"/>
      <c r="F179" s="236"/>
      <c r="G179" s="236"/>
      <c r="H179" s="234"/>
      <c r="I179" s="237"/>
      <c r="J179" s="238" t="s">
        <v>112</v>
      </c>
      <c r="K179" s="238"/>
      <c r="L179" s="238"/>
      <c r="M179" s="238"/>
      <c r="N179" s="238"/>
      <c r="O179" s="238"/>
      <c r="P179" s="238"/>
      <c r="Q179" s="238"/>
      <c r="R179" s="238"/>
      <c r="S179" s="238"/>
      <c r="T179" s="238"/>
      <c r="U179" s="238"/>
      <c r="V179" s="238"/>
      <c r="W179" s="238"/>
      <c r="X179" s="238"/>
      <c r="Y179" s="238"/>
      <c r="Z179" s="225"/>
    </row>
    <row r="180" spans="1:26" ht="20.100000000000001" customHeight="1" x14ac:dyDescent="0.15">
      <c r="A180" s="157"/>
      <c r="B180" s="157"/>
      <c r="C180" s="176"/>
      <c r="D180" s="177">
        <v>3</v>
      </c>
      <c r="E180" s="182" t="s">
        <v>1</v>
      </c>
      <c r="F180" s="182"/>
      <c r="P180" s="239"/>
      <c r="Q180" s="240"/>
      <c r="R180" s="240"/>
      <c r="S180" s="240"/>
      <c r="T180" s="240"/>
      <c r="U180" s="240"/>
      <c r="V180" s="240"/>
      <c r="W180" s="240"/>
      <c r="X180" s="240"/>
      <c r="Y180" s="240"/>
      <c r="Z180" s="181"/>
    </row>
    <row r="181" spans="1:26" ht="45" customHeight="1" x14ac:dyDescent="0.15">
      <c r="A181" s="157"/>
      <c r="B181" s="157"/>
      <c r="C181" s="176"/>
      <c r="D181" s="177"/>
      <c r="E181" s="241" t="s">
        <v>39</v>
      </c>
      <c r="F181" s="241"/>
      <c r="G181" s="241"/>
      <c r="H181" s="241"/>
      <c r="I181" s="241"/>
      <c r="J181" s="241"/>
      <c r="K181" s="241"/>
      <c r="L181" s="241"/>
      <c r="M181" s="241"/>
      <c r="N181" s="241"/>
      <c r="O181" s="241"/>
      <c r="P181" s="241"/>
      <c r="Q181" s="241"/>
      <c r="R181" s="241"/>
      <c r="S181" s="241"/>
      <c r="T181" s="241"/>
      <c r="U181" s="241"/>
      <c r="V181" s="241"/>
      <c r="W181" s="241"/>
      <c r="X181" s="241"/>
      <c r="Y181" s="241"/>
      <c r="Z181" s="181"/>
    </row>
    <row r="182" spans="1:26" ht="20.100000000000001" customHeight="1" x14ac:dyDescent="0.15">
      <c r="A182" s="157">
        <f>IFERROR(IF(COUNTIF($K183:$K186,"○")&gt;1,1001,0),3)</f>
        <v>0</v>
      </c>
      <c r="B182" s="491"/>
      <c r="C182" s="176"/>
      <c r="D182" s="177"/>
      <c r="E182" s="242" t="s">
        <v>8</v>
      </c>
      <c r="F182" s="243"/>
      <c r="G182" s="243"/>
      <c r="H182" s="243"/>
      <c r="I182" s="243"/>
      <c r="J182" s="244"/>
      <c r="K182" s="245" t="s">
        <v>19</v>
      </c>
      <c r="L182" s="246"/>
      <c r="M182" s="247"/>
      <c r="N182" s="248" t="s">
        <v>9</v>
      </c>
      <c r="O182" s="249"/>
      <c r="P182" s="249"/>
      <c r="Q182" s="249"/>
      <c r="R182" s="249"/>
      <c r="S182" s="249"/>
      <c r="T182" s="249"/>
      <c r="U182" s="249"/>
      <c r="V182" s="250"/>
      <c r="W182" s="251" t="s">
        <v>10</v>
      </c>
      <c r="X182" s="252"/>
      <c r="Y182" s="253"/>
      <c r="Z182" s="181"/>
    </row>
    <row r="183" spans="1:26" ht="20.100000000000001" customHeight="1" x14ac:dyDescent="0.15">
      <c r="A183" s="157"/>
      <c r="B183" s="157"/>
      <c r="C183" s="176"/>
      <c r="D183" s="254"/>
      <c r="E183" s="255" t="s">
        <v>20</v>
      </c>
      <c r="F183" s="256"/>
      <c r="G183" s="256"/>
      <c r="H183" s="256"/>
      <c r="I183" s="256"/>
      <c r="J183" s="257"/>
      <c r="K183" s="106"/>
      <c r="L183" s="107"/>
      <c r="M183" s="108"/>
      <c r="N183" s="258"/>
      <c r="O183" s="259"/>
      <c r="P183" s="259"/>
      <c r="Q183" s="259"/>
      <c r="R183" s="259"/>
      <c r="S183" s="259"/>
      <c r="T183" s="259"/>
      <c r="U183" s="259"/>
      <c r="V183" s="260"/>
      <c r="W183" s="261"/>
      <c r="X183" s="262"/>
      <c r="Y183" s="263"/>
      <c r="Z183" s="181"/>
    </row>
    <row r="184" spans="1:26" ht="20.100000000000001" customHeight="1" x14ac:dyDescent="0.15">
      <c r="A184" s="157">
        <f>IFERROR(IF(AND($K184="○",TRIM($N184)=""),1001,0),3)</f>
        <v>0</v>
      </c>
      <c r="B184" s="157"/>
      <c r="C184" s="176"/>
      <c r="D184" s="254"/>
      <c r="E184" s="264" t="s">
        <v>21</v>
      </c>
      <c r="F184" s="265"/>
      <c r="G184" s="265"/>
      <c r="H184" s="265"/>
      <c r="I184" s="265"/>
      <c r="J184" s="266"/>
      <c r="K184" s="86"/>
      <c r="L184" s="87"/>
      <c r="M184" s="88"/>
      <c r="N184" s="41"/>
      <c r="O184" s="42"/>
      <c r="P184" s="42"/>
      <c r="Q184" s="42"/>
      <c r="R184" s="42"/>
      <c r="S184" s="42"/>
      <c r="T184" s="42"/>
      <c r="U184" s="42"/>
      <c r="V184" s="50"/>
      <c r="W184" s="267"/>
      <c r="X184" s="268"/>
      <c r="Y184" s="269"/>
      <c r="Z184" s="181"/>
    </row>
    <row r="185" spans="1:26" ht="20.100000000000001" customHeight="1" x14ac:dyDescent="0.15">
      <c r="A185" s="157">
        <f>IFERROR(IF(AND($K185="○",TRIM($N185)=""),1001,0),3)</f>
        <v>0</v>
      </c>
      <c r="B185" s="157"/>
      <c r="C185" s="176"/>
      <c r="D185" s="254"/>
      <c r="E185" s="264" t="s">
        <v>22</v>
      </c>
      <c r="F185" s="265"/>
      <c r="G185" s="265"/>
      <c r="H185" s="265"/>
      <c r="I185" s="265"/>
      <c r="J185" s="266"/>
      <c r="K185" s="86"/>
      <c r="L185" s="87"/>
      <c r="M185" s="88"/>
      <c r="N185" s="41"/>
      <c r="O185" s="42"/>
      <c r="P185" s="42"/>
      <c r="Q185" s="42"/>
      <c r="R185" s="42"/>
      <c r="S185" s="42"/>
      <c r="T185" s="42"/>
      <c r="U185" s="42"/>
      <c r="V185" s="50"/>
      <c r="W185" s="270">
        <v>100</v>
      </c>
      <c r="X185" s="271"/>
      <c r="Y185" s="272" t="s">
        <v>11</v>
      </c>
      <c r="Z185" s="181"/>
    </row>
    <row r="186" spans="1:26" ht="20.100000000000001" customHeight="1" x14ac:dyDescent="0.15">
      <c r="A186" s="157">
        <f>IFERROR(IF(AND($K186="○",OR(TRIM($N186)="",TRIM($W186)="")),1001,0),3)</f>
        <v>0</v>
      </c>
      <c r="B186" s="157"/>
      <c r="C186" s="176"/>
      <c r="D186" s="254"/>
      <c r="E186" s="273" t="s">
        <v>23</v>
      </c>
      <c r="F186" s="274"/>
      <c r="G186" s="274"/>
      <c r="H186" s="274"/>
      <c r="I186" s="274"/>
      <c r="J186" s="275"/>
      <c r="K186" s="94"/>
      <c r="L186" s="95"/>
      <c r="M186" s="96"/>
      <c r="N186" s="41"/>
      <c r="O186" s="42"/>
      <c r="P186" s="100"/>
      <c r="Q186" s="42"/>
      <c r="R186" s="42"/>
      <c r="S186" s="42"/>
      <c r="T186" s="42"/>
      <c r="U186" s="42"/>
      <c r="V186" s="50"/>
      <c r="W186" s="101"/>
      <c r="X186" s="102"/>
      <c r="Y186" s="276" t="s">
        <v>11</v>
      </c>
      <c r="Z186" s="181"/>
    </row>
    <row r="187" spans="1:26" ht="20.100000000000001" customHeight="1" x14ac:dyDescent="0.15">
      <c r="A187" s="157"/>
      <c r="B187" s="157"/>
      <c r="C187" s="176"/>
      <c r="D187" s="254"/>
      <c r="E187" s="277"/>
      <c r="F187" s="278"/>
      <c r="G187" s="278"/>
      <c r="H187" s="278"/>
      <c r="I187" s="278"/>
      <c r="J187" s="279"/>
      <c r="K187" s="97"/>
      <c r="L187" s="98"/>
      <c r="M187" s="99"/>
      <c r="N187" s="25"/>
      <c r="O187" s="26"/>
      <c r="P187" s="103"/>
      <c r="Q187" s="26"/>
      <c r="R187" s="26"/>
      <c r="S187" s="26"/>
      <c r="T187" s="26"/>
      <c r="U187" s="26"/>
      <c r="V187" s="60"/>
      <c r="W187" s="104"/>
      <c r="X187" s="105"/>
      <c r="Y187" s="280" t="s">
        <v>11</v>
      </c>
      <c r="Z187" s="181"/>
    </row>
    <row r="188" spans="1:26" ht="20.100000000000001" customHeight="1" x14ac:dyDescent="0.15">
      <c r="A188" s="157"/>
      <c r="B188" s="157"/>
      <c r="C188" s="176"/>
      <c r="D188" s="177"/>
      <c r="E188" s="281"/>
      <c r="F188" s="281"/>
      <c r="G188" s="281"/>
      <c r="H188" s="281"/>
      <c r="I188" s="281"/>
      <c r="J188" s="281"/>
      <c r="K188" s="183"/>
      <c r="L188" s="183"/>
      <c r="M188" s="183"/>
      <c r="N188" s="183"/>
      <c r="O188" s="183"/>
      <c r="P188" s="183"/>
      <c r="Q188" s="183"/>
      <c r="R188" s="183"/>
      <c r="S188" s="183"/>
      <c r="T188" s="183"/>
      <c r="U188" s="183"/>
      <c r="V188" s="183"/>
      <c r="W188" s="183"/>
      <c r="X188" s="183"/>
      <c r="Y188" s="183"/>
      <c r="Z188" s="181"/>
    </row>
    <row r="189" spans="1:26" ht="20.100000000000001" customHeight="1" x14ac:dyDescent="0.15">
      <c r="A189" s="157">
        <f>IFERROR(IF(TRIM($I189)="",1001,0),3)</f>
        <v>1001</v>
      </c>
      <c r="B189" s="157"/>
      <c r="C189" s="176"/>
      <c r="D189" s="177">
        <v>4</v>
      </c>
      <c r="E189" s="152" t="s">
        <v>0</v>
      </c>
      <c r="I189" s="113"/>
      <c r="J189" s="113"/>
      <c r="K189" s="113"/>
      <c r="L189" s="113"/>
      <c r="M189" s="113"/>
      <c r="N189" s="182" t="s">
        <v>24</v>
      </c>
      <c r="O189" s="182"/>
      <c r="P189" s="182"/>
      <c r="Q189" s="182"/>
      <c r="R189" s="182"/>
      <c r="S189" s="182"/>
      <c r="T189" s="182"/>
      <c r="U189" s="182"/>
      <c r="V189" s="182"/>
      <c r="W189" s="182"/>
      <c r="X189" s="182"/>
      <c r="Y189" s="182"/>
      <c r="Z189" s="181"/>
    </row>
    <row r="190" spans="1:26" ht="45" customHeight="1" x14ac:dyDescent="0.15">
      <c r="A190" s="157"/>
      <c r="B190" s="157"/>
      <c r="C190" s="185"/>
      <c r="D190" s="182"/>
      <c r="E190" s="182"/>
      <c r="F190" s="182"/>
      <c r="G190" s="182"/>
      <c r="H190" s="182"/>
      <c r="I190" s="179"/>
      <c r="J190" s="205" t="s">
        <v>104</v>
      </c>
      <c r="K190" s="238"/>
      <c r="L190" s="238"/>
      <c r="M190" s="238"/>
      <c r="N190" s="238"/>
      <c r="O190" s="238"/>
      <c r="P190" s="238"/>
      <c r="Q190" s="238"/>
      <c r="R190" s="238"/>
      <c r="S190" s="238"/>
      <c r="T190" s="238"/>
      <c r="U190" s="238"/>
      <c r="V190" s="238"/>
      <c r="W190" s="238"/>
      <c r="X190" s="238"/>
      <c r="Y190" s="238"/>
      <c r="Z190" s="181"/>
    </row>
    <row r="191" spans="1:26" ht="20.100000000000001" customHeight="1" x14ac:dyDescent="0.15">
      <c r="A191" s="157"/>
      <c r="B191" s="157"/>
      <c r="C191" s="176"/>
      <c r="D191" s="177">
        <v>5</v>
      </c>
      <c r="E191" s="152" t="s">
        <v>27</v>
      </c>
      <c r="I191" s="109"/>
      <c r="J191" s="82"/>
      <c r="K191" s="82"/>
      <c r="L191" s="82"/>
      <c r="M191" s="82"/>
      <c r="N191" s="182"/>
      <c r="O191" s="182"/>
      <c r="P191" s="182"/>
      <c r="Q191" s="182"/>
      <c r="R191" s="182"/>
      <c r="S191" s="182"/>
      <c r="T191" s="182"/>
      <c r="U191" s="182"/>
      <c r="V191" s="182"/>
      <c r="W191" s="182"/>
      <c r="X191" s="182"/>
      <c r="Y191" s="182"/>
      <c r="Z191" s="181"/>
    </row>
    <row r="192" spans="1:26" ht="20.100000000000001" customHeight="1" x14ac:dyDescent="0.15">
      <c r="A192" s="157"/>
      <c r="B192" s="157"/>
      <c r="C192" s="185"/>
      <c r="D192" s="182"/>
      <c r="E192" s="182"/>
      <c r="F192" s="182"/>
      <c r="G192" s="182"/>
      <c r="H192" s="182"/>
      <c r="I192" s="179"/>
      <c r="J192" s="184" t="str">
        <f>日付例&amp;"　年月日を入力してください。個人の場合や設立日が1900/3/31以前の場合は、入力不要です。"</f>
        <v>例)2025/4/1、R7/4/1　年月日を入力してください。個人の場合や設立日が1900/3/31以前の場合は、入力不要です。</v>
      </c>
      <c r="K192" s="183"/>
      <c r="L192" s="183"/>
      <c r="M192" s="183"/>
      <c r="N192" s="183"/>
      <c r="O192" s="183"/>
      <c r="P192" s="183"/>
      <c r="Q192" s="183"/>
      <c r="R192" s="183"/>
      <c r="S192" s="183"/>
      <c r="T192" s="183"/>
      <c r="U192" s="183"/>
      <c r="V192" s="183"/>
      <c r="W192" s="183"/>
      <c r="X192" s="183"/>
      <c r="Y192" s="183"/>
      <c r="Z192" s="181"/>
    </row>
    <row r="193" spans="1:27" ht="20.100000000000001" customHeight="1" x14ac:dyDescent="0.15">
      <c r="A193" s="157"/>
      <c r="B193" s="157"/>
      <c r="C193" s="176"/>
      <c r="D193" s="177">
        <v>6</v>
      </c>
      <c r="E193" s="152" t="s">
        <v>82</v>
      </c>
      <c r="F193" s="182"/>
      <c r="G193" s="182"/>
      <c r="H193" s="182"/>
      <c r="I193" s="109"/>
      <c r="J193" s="82"/>
      <c r="K193" s="82"/>
      <c r="L193" s="82"/>
      <c r="M193" s="82"/>
      <c r="N193" s="282"/>
      <c r="O193" s="240"/>
      <c r="P193" s="240"/>
      <c r="Q193" s="240"/>
      <c r="R193" s="240"/>
      <c r="S193" s="240"/>
      <c r="T193" s="240"/>
      <c r="U193" s="240"/>
      <c r="V193" s="240"/>
      <c r="W193" s="240"/>
      <c r="X193" s="240"/>
      <c r="Y193" s="240"/>
      <c r="Z193" s="283"/>
      <c r="AA193" s="185"/>
    </row>
    <row r="194" spans="1:27" ht="20.100000000000001" customHeight="1" x14ac:dyDescent="0.15">
      <c r="A194" s="157"/>
      <c r="B194" s="157"/>
      <c r="C194" s="176"/>
      <c r="D194" s="177"/>
      <c r="E194" s="182"/>
      <c r="F194" s="182"/>
      <c r="G194" s="182"/>
      <c r="H194" s="182"/>
      <c r="I194" s="284"/>
      <c r="J194" s="184" t="str">
        <f>日付例&amp;"　年月日を入力してください。創業日が1900/3/31以前の場合は、入力不要です。"</f>
        <v>例)2025/4/1、R7/4/1　年月日を入力してください。創業日が1900/3/31以前の場合は、入力不要です。</v>
      </c>
      <c r="K194" s="184"/>
      <c r="L194" s="184"/>
      <c r="M194" s="192"/>
      <c r="N194" s="285"/>
      <c r="O194" s="184"/>
      <c r="P194" s="192"/>
      <c r="Q194" s="184"/>
      <c r="R194" s="184"/>
      <c r="S194" s="184"/>
      <c r="T194" s="184"/>
      <c r="U194" s="184"/>
      <c r="V194" s="184"/>
      <c r="W194" s="184"/>
      <c r="X194" s="184"/>
      <c r="Y194" s="184"/>
      <c r="Z194" s="195"/>
      <c r="AA194" s="185"/>
    </row>
    <row r="195" spans="1:27" ht="20.100000000000001" customHeight="1" x14ac:dyDescent="0.15">
      <c r="A195" s="157"/>
      <c r="B195" s="157"/>
      <c r="C195" s="176"/>
      <c r="D195" s="177">
        <v>7</v>
      </c>
      <c r="E195" s="182" t="s">
        <v>28</v>
      </c>
      <c r="F195" s="182"/>
      <c r="G195" s="182"/>
      <c r="H195" s="182"/>
      <c r="I195" s="109"/>
      <c r="J195" s="110"/>
      <c r="K195" s="110"/>
      <c r="L195" s="110"/>
      <c r="M195" s="110"/>
      <c r="N195" s="286" t="s">
        <v>29</v>
      </c>
      <c r="O195" s="109"/>
      <c r="P195" s="93"/>
      <c r="Q195" s="93"/>
      <c r="R195" s="93"/>
      <c r="S195" s="287" t="s">
        <v>30</v>
      </c>
      <c r="U195" s="240"/>
      <c r="V195" s="240"/>
      <c r="W195" s="240"/>
      <c r="X195" s="240"/>
      <c r="Y195" s="240"/>
      <c r="Z195" s="283"/>
      <c r="AA195" s="185"/>
    </row>
    <row r="196" spans="1:27" ht="20.100000000000001" customHeight="1" x14ac:dyDescent="0.15">
      <c r="A196" s="157"/>
      <c r="B196" s="157"/>
      <c r="C196" s="176"/>
      <c r="D196" s="177"/>
      <c r="E196" s="281" t="s">
        <v>31</v>
      </c>
      <c r="F196" s="182"/>
      <c r="G196" s="182"/>
      <c r="H196" s="182"/>
      <c r="I196" s="284"/>
      <c r="J196" s="184" t="str">
        <f>日付例&amp;"　年月日を入力してください。"</f>
        <v>例)2025/4/1、R7/4/1　年月日を入力してください。</v>
      </c>
      <c r="K196" s="184"/>
      <c r="L196" s="184"/>
      <c r="M196" s="192"/>
      <c r="N196" s="285"/>
      <c r="O196" s="184"/>
      <c r="P196" s="192"/>
      <c r="Q196" s="184"/>
      <c r="R196" s="184"/>
      <c r="S196" s="184"/>
      <c r="T196" s="184"/>
      <c r="U196" s="184"/>
      <c r="V196" s="184"/>
      <c r="W196" s="184"/>
      <c r="X196" s="184"/>
      <c r="Y196" s="184"/>
      <c r="Z196" s="195"/>
      <c r="AA196" s="185"/>
    </row>
    <row r="197" spans="1:27" ht="20.100000000000001" customHeight="1" x14ac:dyDescent="0.15">
      <c r="A197" s="157"/>
      <c r="B197" s="157"/>
      <c r="C197" s="176"/>
      <c r="D197" s="177">
        <v>8</v>
      </c>
      <c r="E197" s="288" t="s">
        <v>101</v>
      </c>
      <c r="F197" s="182"/>
      <c r="G197" s="182"/>
      <c r="H197" s="182"/>
      <c r="I197" s="109"/>
      <c r="J197" s="110"/>
      <c r="K197" s="110"/>
      <c r="L197" s="110"/>
      <c r="M197" s="110"/>
      <c r="N197" s="289"/>
      <c r="O197" s="240"/>
      <c r="P197" s="239"/>
      <c r="Q197" s="240"/>
      <c r="R197" s="240"/>
      <c r="S197" s="240"/>
      <c r="T197" s="240"/>
      <c r="U197" s="240"/>
      <c r="V197" s="240"/>
      <c r="W197" s="240"/>
      <c r="X197" s="240"/>
      <c r="Y197" s="240"/>
      <c r="Z197" s="283"/>
      <c r="AA197" s="185"/>
    </row>
    <row r="198" spans="1:27" ht="20.100000000000001" customHeight="1" x14ac:dyDescent="0.15">
      <c r="A198" s="157"/>
      <c r="B198" s="157"/>
      <c r="C198" s="176"/>
      <c r="D198" s="177"/>
      <c r="E198" s="281" t="s">
        <v>83</v>
      </c>
      <c r="F198" s="182"/>
      <c r="G198" s="182"/>
      <c r="H198" s="182"/>
      <c r="I198" s="290"/>
      <c r="J198" s="184" t="str">
        <f>日付例&amp;"　年月日を入力してください。"</f>
        <v>例)2025/4/1、R7/4/1　年月日を入力してください。</v>
      </c>
      <c r="K198" s="184"/>
      <c r="L198" s="184"/>
      <c r="M198" s="192"/>
      <c r="N198" s="285"/>
      <c r="O198" s="184"/>
      <c r="P198" s="192"/>
      <c r="Q198" s="184"/>
      <c r="R198" s="184"/>
      <c r="X198" s="184"/>
      <c r="Y198" s="184"/>
      <c r="Z198" s="195"/>
      <c r="AA198" s="185"/>
    </row>
    <row r="199" spans="1:27" ht="20.100000000000001" customHeight="1" x14ac:dyDescent="0.15">
      <c r="A199" s="157"/>
      <c r="B199" s="157"/>
      <c r="C199" s="176"/>
      <c r="D199" s="177">
        <v>9</v>
      </c>
      <c r="E199" s="152" t="s">
        <v>110</v>
      </c>
      <c r="I199" s="234"/>
      <c r="J199" s="234"/>
      <c r="K199" s="234"/>
      <c r="L199" s="234"/>
      <c r="M199" s="182"/>
      <c r="N199" s="182"/>
      <c r="O199" s="182"/>
      <c r="P199" s="182"/>
      <c r="Q199" s="182"/>
      <c r="R199" s="182"/>
      <c r="S199" s="182"/>
      <c r="T199" s="182"/>
      <c r="U199" s="182"/>
      <c r="V199" s="182"/>
      <c r="W199" s="182"/>
      <c r="X199" s="182"/>
      <c r="Z199" s="225"/>
    </row>
    <row r="200" spans="1:27" ht="20.100000000000001" customHeight="1" x14ac:dyDescent="0.15">
      <c r="A200" s="157">
        <f>IFERROR(IF(TRIM($I200)="",1001,0),3)</f>
        <v>1001</v>
      </c>
      <c r="B200" s="157"/>
      <c r="C200" s="176"/>
      <c r="E200" s="291" t="s">
        <v>84</v>
      </c>
      <c r="F200" s="292"/>
      <c r="G200" s="292"/>
      <c r="H200" s="293"/>
      <c r="I200" s="70"/>
      <c r="J200" s="114"/>
      <c r="K200" s="114"/>
      <c r="L200" s="114"/>
      <c r="M200" s="115"/>
      <c r="Y200" s="182"/>
      <c r="Z200" s="225"/>
    </row>
    <row r="201" spans="1:27" ht="20.100000000000001" customHeight="1" x14ac:dyDescent="0.15">
      <c r="A201" s="157">
        <f>IFERROR(IF(TRIM($I201)="",1001,0),3)</f>
        <v>1001</v>
      </c>
      <c r="B201" s="157"/>
      <c r="C201" s="176"/>
      <c r="D201" s="177"/>
      <c r="E201" s="294" t="s">
        <v>85</v>
      </c>
      <c r="F201" s="295"/>
      <c r="G201" s="295"/>
      <c r="H201" s="296"/>
      <c r="I201" s="78"/>
      <c r="J201" s="116"/>
      <c r="K201" s="116"/>
      <c r="L201" s="116"/>
      <c r="M201" s="117"/>
      <c r="Y201" s="182"/>
      <c r="Z201" s="225"/>
    </row>
    <row r="202" spans="1:27" ht="20.100000000000001" customHeight="1" x14ac:dyDescent="0.15">
      <c r="A202" s="157">
        <f>IFERROR(IF(TRIM($I202)="",1001,0),3)</f>
        <v>1001</v>
      </c>
      <c r="B202" s="157"/>
      <c r="C202" s="176"/>
      <c r="D202" s="177"/>
      <c r="E202" s="297" t="s">
        <v>86</v>
      </c>
      <c r="F202" s="298"/>
      <c r="G202" s="298"/>
      <c r="H202" s="299"/>
      <c r="I202" s="78"/>
      <c r="J202" s="116"/>
      <c r="K202" s="116"/>
      <c r="L202" s="116"/>
      <c r="M202" s="117"/>
      <c r="Y202" s="182"/>
      <c r="Z202" s="225"/>
    </row>
    <row r="203" spans="1:27" ht="20.100000000000001" customHeight="1" x14ac:dyDescent="0.15">
      <c r="A203" s="157"/>
      <c r="B203" s="157"/>
      <c r="C203" s="176"/>
      <c r="D203" s="177"/>
      <c r="E203" s="294" t="s">
        <v>87</v>
      </c>
      <c r="F203" s="295"/>
      <c r="G203" s="295"/>
      <c r="H203" s="296"/>
      <c r="I203" s="300">
        <f>I200+I201+I202</f>
        <v>0</v>
      </c>
      <c r="J203" s="301"/>
      <c r="K203" s="301"/>
      <c r="L203" s="301"/>
      <c r="M203" s="302"/>
      <c r="Y203" s="182"/>
      <c r="Z203" s="225"/>
    </row>
    <row r="204" spans="1:27" ht="20.100000000000001" customHeight="1" x14ac:dyDescent="0.15">
      <c r="A204" s="157">
        <f>IFERROR(IF(TRIM($I204)="",1001,0),3)</f>
        <v>1001</v>
      </c>
      <c r="B204" s="157"/>
      <c r="C204" s="176"/>
      <c r="D204" s="177"/>
      <c r="E204" s="303" t="s">
        <v>88</v>
      </c>
      <c r="F204" s="304"/>
      <c r="G204" s="304"/>
      <c r="H204" s="305"/>
      <c r="I204" s="83"/>
      <c r="J204" s="84"/>
      <c r="K204" s="84"/>
      <c r="L204" s="84"/>
      <c r="M204" s="85"/>
      <c r="Y204" s="182"/>
      <c r="Z204" s="225"/>
    </row>
    <row r="205" spans="1:27" ht="20.100000000000001" customHeight="1" x14ac:dyDescent="0.15">
      <c r="A205" s="157"/>
      <c r="B205" s="157"/>
      <c r="C205" s="176"/>
      <c r="D205" s="177"/>
      <c r="E205" s="306"/>
      <c r="F205" s="307"/>
      <c r="G205" s="289"/>
      <c r="H205" s="289"/>
      <c r="I205" s="282"/>
      <c r="J205" s="289"/>
      <c r="K205" s="289"/>
      <c r="Y205" s="182"/>
      <c r="Z205" s="225"/>
    </row>
    <row r="206" spans="1:27" ht="20.100000000000001" customHeight="1" x14ac:dyDescent="0.15">
      <c r="A206" s="157"/>
      <c r="B206" s="157"/>
      <c r="C206" s="176"/>
      <c r="D206" s="177">
        <v>10</v>
      </c>
      <c r="E206" s="152" t="s">
        <v>32</v>
      </c>
      <c r="I206" s="81"/>
      <c r="J206" s="82"/>
      <c r="K206" s="82"/>
      <c r="L206" s="82"/>
      <c r="M206" s="82"/>
      <c r="N206" s="182"/>
      <c r="O206" s="182"/>
      <c r="P206" s="182"/>
      <c r="Q206" s="182"/>
      <c r="R206" s="182"/>
      <c r="S206" s="182"/>
      <c r="T206" s="182"/>
      <c r="U206" s="182"/>
      <c r="V206" s="182"/>
      <c r="W206" s="182"/>
      <c r="X206" s="182"/>
      <c r="Y206" s="182"/>
      <c r="Z206" s="181"/>
    </row>
    <row r="207" spans="1:27" ht="60" customHeight="1" x14ac:dyDescent="0.15">
      <c r="A207" s="157"/>
      <c r="B207" s="157"/>
      <c r="C207" s="185"/>
      <c r="D207" s="182"/>
      <c r="E207" s="182"/>
      <c r="F207" s="182"/>
      <c r="G207" s="182"/>
      <c r="H207" s="182"/>
      <c r="I207" s="179"/>
      <c r="J207" s="308" t="s">
        <v>105</v>
      </c>
      <c r="K207" s="308"/>
      <c r="L207" s="308"/>
      <c r="M207" s="308"/>
      <c r="N207" s="308"/>
      <c r="O207" s="308"/>
      <c r="P207" s="308"/>
      <c r="Q207" s="308"/>
      <c r="R207" s="308"/>
      <c r="S207" s="308"/>
      <c r="T207" s="308"/>
      <c r="U207" s="308"/>
      <c r="V207" s="308"/>
      <c r="W207" s="308"/>
      <c r="X207" s="308"/>
      <c r="Y207" s="308"/>
      <c r="Z207" s="181"/>
    </row>
    <row r="208" spans="1:27" ht="20.100000000000001" customHeight="1" x14ac:dyDescent="0.15">
      <c r="A208" s="157"/>
      <c r="B208" s="157"/>
      <c r="C208" s="172"/>
      <c r="D208" s="177">
        <v>11</v>
      </c>
      <c r="E208" s="182" t="s">
        <v>33</v>
      </c>
      <c r="F208" s="173"/>
      <c r="G208" s="173"/>
      <c r="H208" s="173"/>
      <c r="I208" s="182"/>
      <c r="J208" s="182"/>
      <c r="K208" s="182"/>
      <c r="L208" s="182"/>
      <c r="M208" s="182"/>
      <c r="N208" s="182"/>
      <c r="O208" s="182"/>
      <c r="P208" s="182"/>
      <c r="Q208" s="182"/>
      <c r="R208" s="182"/>
      <c r="S208" s="182"/>
      <c r="T208" s="182"/>
      <c r="U208" s="182"/>
      <c r="V208" s="182"/>
      <c r="W208" s="182"/>
      <c r="X208" s="182"/>
      <c r="Y208" s="182"/>
      <c r="Z208" s="181"/>
      <c r="AA208" s="185"/>
    </row>
    <row r="209" spans="1:27" ht="20.100000000000001" customHeight="1" x14ac:dyDescent="0.15">
      <c r="A209" s="157"/>
      <c r="B209" s="157"/>
      <c r="C209" s="176"/>
      <c r="D209" s="225"/>
      <c r="E209" s="309" t="s">
        <v>7</v>
      </c>
      <c r="F209" s="310"/>
      <c r="G209" s="310"/>
      <c r="H209" s="311"/>
      <c r="I209" s="312" t="s">
        <v>89</v>
      </c>
      <c r="J209" s="313"/>
      <c r="K209" s="313"/>
      <c r="L209" s="313"/>
      <c r="M209" s="314"/>
      <c r="Z209" s="225"/>
      <c r="AA209" s="185"/>
    </row>
    <row r="210" spans="1:27" ht="20.100000000000001" customHeight="1" x14ac:dyDescent="0.15">
      <c r="A210" s="157"/>
      <c r="B210" s="157"/>
      <c r="C210" s="176"/>
      <c r="D210" s="225"/>
      <c r="E210" s="315" t="s">
        <v>34</v>
      </c>
      <c r="F210" s="316"/>
      <c r="G210" s="316"/>
      <c r="H210" s="317"/>
      <c r="I210" s="70"/>
      <c r="J210" s="71"/>
      <c r="K210" s="71"/>
      <c r="L210" s="71"/>
      <c r="M210" s="72"/>
      <c r="Z210" s="225"/>
      <c r="AA210" s="185"/>
    </row>
    <row r="211" spans="1:27" ht="20.100000000000001" customHeight="1" x14ac:dyDescent="0.15">
      <c r="A211" s="157"/>
      <c r="B211" s="157"/>
      <c r="C211" s="176"/>
      <c r="D211" s="225"/>
      <c r="E211" s="318" t="s">
        <v>35</v>
      </c>
      <c r="F211" s="319"/>
      <c r="G211" s="319"/>
      <c r="H211" s="320"/>
      <c r="I211" s="78"/>
      <c r="J211" s="79"/>
      <c r="K211" s="79"/>
      <c r="L211" s="79"/>
      <c r="M211" s="80"/>
      <c r="Z211" s="225"/>
      <c r="AA211" s="185"/>
    </row>
    <row r="212" spans="1:27" ht="20.100000000000001" customHeight="1" x14ac:dyDescent="0.15">
      <c r="A212" s="157"/>
      <c r="B212" s="157"/>
      <c r="C212" s="176"/>
      <c r="D212" s="225"/>
      <c r="E212" s="318" t="s">
        <v>36</v>
      </c>
      <c r="F212" s="319"/>
      <c r="G212" s="319"/>
      <c r="H212" s="320"/>
      <c r="I212" s="78"/>
      <c r="J212" s="79"/>
      <c r="K212" s="79"/>
      <c r="L212" s="79"/>
      <c r="M212" s="80"/>
      <c r="Z212" s="225"/>
      <c r="AA212" s="185"/>
    </row>
    <row r="213" spans="1:27" ht="20.100000000000001" customHeight="1" thickBot="1" x14ac:dyDescent="0.2">
      <c r="A213" s="157"/>
      <c r="B213" s="157"/>
      <c r="C213" s="176"/>
      <c r="D213" s="225"/>
      <c r="E213" s="321" t="s">
        <v>37</v>
      </c>
      <c r="F213" s="322"/>
      <c r="G213" s="322"/>
      <c r="H213" s="323"/>
      <c r="I213" s="73"/>
      <c r="J213" s="74"/>
      <c r="K213" s="74"/>
      <c r="L213" s="74"/>
      <c r="M213" s="75"/>
      <c r="Z213" s="225"/>
      <c r="AA213" s="185"/>
    </row>
    <row r="214" spans="1:27" ht="20.100000000000001" customHeight="1" thickTop="1" x14ac:dyDescent="0.15">
      <c r="A214" s="157"/>
      <c r="B214" s="157"/>
      <c r="C214" s="176"/>
      <c r="E214" s="324" t="s">
        <v>90</v>
      </c>
      <c r="F214" s="325"/>
      <c r="G214" s="325"/>
      <c r="H214" s="326"/>
      <c r="I214" s="327">
        <f>I210+I212+I213</f>
        <v>0</v>
      </c>
      <c r="J214" s="328"/>
      <c r="K214" s="328"/>
      <c r="L214" s="328"/>
      <c r="M214" s="329"/>
      <c r="Z214" s="225"/>
      <c r="AA214" s="185"/>
    </row>
    <row r="215" spans="1:27" ht="20.100000000000001" customHeight="1" x14ac:dyDescent="0.15">
      <c r="A215" s="157"/>
      <c r="B215" s="157"/>
      <c r="C215" s="176"/>
      <c r="D215" s="177"/>
      <c r="E215" s="182"/>
      <c r="F215" s="182"/>
      <c r="G215" s="182"/>
      <c r="H215" s="182"/>
      <c r="I215" s="240"/>
      <c r="J215" s="240"/>
      <c r="K215" s="240"/>
      <c r="L215" s="289"/>
      <c r="M215" s="289"/>
      <c r="N215" s="289"/>
      <c r="O215" s="240"/>
      <c r="P215" s="240"/>
      <c r="Q215" s="240"/>
      <c r="R215" s="240"/>
      <c r="S215" s="240"/>
      <c r="T215" s="240"/>
      <c r="U215" s="240"/>
      <c r="V215" s="240"/>
      <c r="W215" s="240"/>
      <c r="X215" s="240"/>
      <c r="Y215" s="240"/>
      <c r="Z215" s="283"/>
      <c r="AA215" s="185"/>
    </row>
    <row r="216" spans="1:27" ht="20.100000000000001" customHeight="1" x14ac:dyDescent="0.15">
      <c r="A216" s="157"/>
      <c r="B216" s="157"/>
      <c r="C216" s="176"/>
      <c r="D216" s="177">
        <v>12</v>
      </c>
      <c r="E216" s="182" t="s">
        <v>38</v>
      </c>
      <c r="F216" s="182"/>
      <c r="G216" s="182"/>
      <c r="H216" s="182"/>
      <c r="I216" s="214"/>
      <c r="Z216" s="225"/>
      <c r="AA216" s="185"/>
    </row>
    <row r="217" spans="1:27" ht="20.100000000000001" customHeight="1" x14ac:dyDescent="0.15">
      <c r="A217" s="157"/>
      <c r="B217" s="157"/>
      <c r="C217" s="176"/>
      <c r="D217" s="225"/>
      <c r="E217" s="309" t="s">
        <v>7</v>
      </c>
      <c r="F217" s="310"/>
      <c r="G217" s="310"/>
      <c r="H217" s="311"/>
      <c r="I217" s="312" t="s">
        <v>91</v>
      </c>
      <c r="J217" s="313"/>
      <c r="K217" s="313"/>
      <c r="L217" s="313"/>
      <c r="M217" s="314"/>
      <c r="Z217" s="225"/>
      <c r="AA217" s="185"/>
    </row>
    <row r="218" spans="1:27" ht="20.100000000000001" customHeight="1" x14ac:dyDescent="0.15">
      <c r="A218" s="157"/>
      <c r="B218" s="157"/>
      <c r="C218" s="176"/>
      <c r="D218" s="177"/>
      <c r="E218" s="330" t="s">
        <v>92</v>
      </c>
      <c r="F218" s="331"/>
      <c r="G218" s="331"/>
      <c r="H218" s="332"/>
      <c r="I218" s="70"/>
      <c r="J218" s="71"/>
      <c r="K218" s="71"/>
      <c r="L218" s="71"/>
      <c r="M218" s="72"/>
      <c r="N218" s="152" t="s">
        <v>93</v>
      </c>
      <c r="Z218" s="225"/>
      <c r="AA218" s="185"/>
    </row>
    <row r="219" spans="1:27" ht="20.100000000000001" customHeight="1" thickBot="1" x14ac:dyDescent="0.2">
      <c r="A219" s="157"/>
      <c r="B219" s="157"/>
      <c r="C219" s="176"/>
      <c r="D219" s="177"/>
      <c r="E219" s="333" t="s">
        <v>94</v>
      </c>
      <c r="F219" s="334"/>
      <c r="G219" s="334"/>
      <c r="H219" s="335"/>
      <c r="I219" s="73"/>
      <c r="J219" s="74"/>
      <c r="K219" s="74"/>
      <c r="L219" s="74"/>
      <c r="M219" s="75"/>
      <c r="N219" s="152" t="s">
        <v>93</v>
      </c>
      <c r="Z219" s="225"/>
      <c r="AA219" s="185"/>
    </row>
    <row r="220" spans="1:27" ht="20.100000000000001" customHeight="1" thickTop="1" x14ac:dyDescent="0.15">
      <c r="A220" s="157"/>
      <c r="B220" s="157"/>
      <c r="C220" s="176"/>
      <c r="D220" s="177"/>
      <c r="E220" s="336" t="s">
        <v>518</v>
      </c>
      <c r="F220" s="337"/>
      <c r="G220" s="337"/>
      <c r="H220" s="338"/>
      <c r="I220" s="339" t="str">
        <f>IFERROR(ROUND(I218*100/I219,1),"")</f>
        <v/>
      </c>
      <c r="J220" s="340"/>
      <c r="K220" s="340"/>
      <c r="L220" s="340"/>
      <c r="M220" s="341"/>
      <c r="N220" s="152" t="s">
        <v>11</v>
      </c>
      <c r="Z220" s="225"/>
      <c r="AA220" s="185"/>
    </row>
    <row r="221" spans="1:27" ht="20.100000000000001" customHeight="1" x14ac:dyDescent="0.15">
      <c r="A221" s="157"/>
      <c r="B221" s="157"/>
      <c r="C221" s="176"/>
      <c r="D221" s="177"/>
      <c r="E221" s="240"/>
      <c r="F221" s="240"/>
      <c r="G221" s="240"/>
      <c r="H221" s="240"/>
      <c r="I221" s="240"/>
      <c r="J221" s="240"/>
      <c r="K221" s="240"/>
      <c r="L221" s="240"/>
      <c r="M221" s="240"/>
      <c r="N221" s="240"/>
      <c r="O221" s="240"/>
      <c r="P221" s="240"/>
      <c r="Q221" s="240"/>
      <c r="R221" s="240"/>
      <c r="S221" s="240"/>
      <c r="T221" s="240"/>
      <c r="U221" s="240"/>
      <c r="V221" s="240"/>
      <c r="W221" s="240"/>
      <c r="X221" s="240"/>
      <c r="Y221" s="240"/>
      <c r="Z221" s="283"/>
      <c r="AA221" s="185"/>
    </row>
    <row r="222" spans="1:27" ht="20.100000000000001" customHeight="1" x14ac:dyDescent="0.15">
      <c r="A222" s="157"/>
      <c r="B222" s="157"/>
      <c r="C222" s="196"/>
      <c r="D222" s="197"/>
      <c r="E222" s="197"/>
      <c r="F222" s="197"/>
      <c r="G222" s="197"/>
      <c r="H222" s="197"/>
      <c r="I222" s="197"/>
      <c r="J222" s="198"/>
      <c r="K222" s="198"/>
      <c r="L222" s="198"/>
      <c r="M222" s="221"/>
      <c r="N222" s="198"/>
      <c r="O222" s="198"/>
      <c r="P222" s="221"/>
      <c r="Q222" s="198"/>
      <c r="R222" s="198"/>
      <c r="S222" s="198"/>
      <c r="T222" s="198"/>
      <c r="U222" s="198"/>
      <c r="V222" s="198"/>
      <c r="W222" s="198"/>
      <c r="X222" s="198"/>
      <c r="Y222" s="198"/>
      <c r="Z222" s="342"/>
      <c r="AA222" s="185"/>
    </row>
    <row r="223" spans="1:27" ht="20.100000000000001" customHeight="1" x14ac:dyDescent="0.15">
      <c r="A223" s="157"/>
      <c r="B223" s="157"/>
      <c r="C223" s="182"/>
      <c r="D223" s="182"/>
      <c r="E223" s="182"/>
      <c r="F223" s="182"/>
      <c r="G223" s="182"/>
      <c r="H223" s="182"/>
      <c r="I223" s="182"/>
      <c r="J223" s="202"/>
      <c r="K223" s="202"/>
      <c r="L223" s="202"/>
      <c r="M223" s="222"/>
      <c r="N223" s="202"/>
      <c r="O223" s="202"/>
      <c r="P223" s="222"/>
      <c r="Q223" s="202"/>
      <c r="R223" s="202"/>
      <c r="S223" s="202"/>
      <c r="T223" s="202"/>
      <c r="U223" s="202"/>
      <c r="V223" s="202"/>
      <c r="W223" s="202"/>
      <c r="X223" s="202"/>
      <c r="Y223" s="202"/>
      <c r="Z223" s="202"/>
      <c r="AA223" s="202"/>
    </row>
    <row r="224" spans="1:27" ht="20.100000000000001" customHeight="1" x14ac:dyDescent="0.15">
      <c r="A224" s="168"/>
      <c r="B224" s="157"/>
      <c r="C224" s="182"/>
      <c r="D224" s="182"/>
      <c r="E224" s="182"/>
      <c r="F224" s="182"/>
      <c r="G224" s="182"/>
      <c r="H224" s="182"/>
      <c r="I224" s="202"/>
      <c r="J224" s="182"/>
      <c r="K224" s="182"/>
      <c r="L224" s="213"/>
      <c r="M224" s="182"/>
      <c r="N224" s="182"/>
      <c r="O224" s="182"/>
      <c r="P224" s="182"/>
      <c r="Q224" s="182"/>
      <c r="R224" s="182"/>
      <c r="S224" s="182"/>
      <c r="T224" s="182"/>
      <c r="U224" s="182"/>
      <c r="V224" s="182"/>
      <c r="W224" s="182"/>
      <c r="X224" s="182"/>
      <c r="Y224" s="182"/>
      <c r="Z224" s="182"/>
    </row>
    <row r="225" spans="1:26" ht="20.100000000000001" customHeight="1" x14ac:dyDescent="0.15">
      <c r="A225" s="168"/>
      <c r="B225" s="157"/>
      <c r="C225" s="169" t="s">
        <v>41</v>
      </c>
      <c r="D225" s="170"/>
      <c r="E225" s="170"/>
      <c r="F225" s="170"/>
      <c r="G225" s="170"/>
      <c r="H225" s="170"/>
      <c r="I225" s="171"/>
      <c r="L225" s="203"/>
    </row>
    <row r="226" spans="1:26" ht="20.100000000000001" customHeight="1" x14ac:dyDescent="0.15">
      <c r="A226" s="168"/>
      <c r="B226" s="157"/>
      <c r="C226" s="172"/>
      <c r="D226" s="173"/>
      <c r="E226" s="173"/>
      <c r="F226" s="173"/>
      <c r="G226" s="173"/>
      <c r="H226" s="173"/>
      <c r="I226" s="173"/>
      <c r="J226" s="174"/>
      <c r="K226" s="174"/>
      <c r="L226" s="217"/>
      <c r="M226" s="217"/>
      <c r="N226" s="174"/>
      <c r="O226" s="174"/>
      <c r="P226" s="174"/>
      <c r="Q226" s="174"/>
      <c r="R226" s="174"/>
      <c r="S226" s="174"/>
      <c r="T226" s="174"/>
      <c r="U226" s="174"/>
      <c r="V226" s="174"/>
      <c r="W226" s="174"/>
      <c r="X226" s="174"/>
      <c r="Y226" s="174"/>
      <c r="Z226" s="175"/>
    </row>
    <row r="227" spans="1:26" ht="20.100000000000001" hidden="1" customHeight="1" x14ac:dyDescent="0.15">
      <c r="A227" s="168"/>
      <c r="B227" s="157"/>
      <c r="C227" s="172"/>
      <c r="D227" s="173"/>
      <c r="E227" s="173"/>
      <c r="F227" s="173"/>
      <c r="G227" s="173"/>
      <c r="H227" s="173"/>
      <c r="I227" s="173"/>
      <c r="J227" s="182"/>
      <c r="K227" s="182"/>
      <c r="L227" s="213"/>
      <c r="M227" s="213"/>
      <c r="N227" s="182"/>
      <c r="O227" s="182"/>
      <c r="P227" s="182"/>
      <c r="Q227" s="182"/>
      <c r="R227" s="182"/>
      <c r="S227" s="182"/>
      <c r="T227" s="182"/>
      <c r="U227" s="182"/>
      <c r="V227" s="182"/>
      <c r="W227" s="182"/>
      <c r="X227" s="182"/>
      <c r="Y227" s="182"/>
      <c r="Z227" s="181"/>
    </row>
    <row r="228" spans="1:26" ht="20.100000000000001" customHeight="1" x14ac:dyDescent="0.15">
      <c r="A228" s="168"/>
      <c r="B228" s="157"/>
      <c r="C228" s="176"/>
      <c r="D228" s="177">
        <v>1</v>
      </c>
      <c r="E228" s="152" t="s">
        <v>40</v>
      </c>
      <c r="J228" s="183"/>
      <c r="K228" s="183"/>
      <c r="L228" s="220"/>
      <c r="M228" s="183"/>
      <c r="N228" s="183"/>
      <c r="O228" s="220"/>
      <c r="P228" s="183"/>
      <c r="Q228" s="183"/>
      <c r="R228" s="220"/>
      <c r="S228" s="183"/>
      <c r="T228" s="183"/>
      <c r="U228" s="183"/>
      <c r="V228" s="183"/>
      <c r="W228" s="183"/>
      <c r="X228" s="183"/>
      <c r="Y228" s="183"/>
      <c r="Z228" s="181"/>
    </row>
    <row r="229" spans="1:26" ht="30" customHeight="1" x14ac:dyDescent="0.15">
      <c r="A229" s="168"/>
      <c r="B229" s="157"/>
      <c r="C229" s="176"/>
      <c r="D229" s="177"/>
      <c r="E229" s="343" t="s">
        <v>97</v>
      </c>
      <c r="F229" s="343"/>
      <c r="G229" s="343"/>
      <c r="H229" s="343"/>
      <c r="I229" s="343"/>
      <c r="J229" s="343"/>
      <c r="K229" s="343"/>
      <c r="L229" s="343"/>
      <c r="M229" s="343"/>
      <c r="N229" s="343"/>
      <c r="O229" s="343"/>
      <c r="P229" s="343"/>
      <c r="Q229" s="343"/>
      <c r="R229" s="343"/>
      <c r="S229" s="343"/>
      <c r="T229" s="343"/>
      <c r="U229" s="343"/>
      <c r="V229" s="343"/>
      <c r="W229" s="343"/>
      <c r="X229" s="343"/>
      <c r="Y229" s="343"/>
      <c r="Z229" s="181"/>
    </row>
    <row r="230" spans="1:26" ht="20.100000000000001" customHeight="1" x14ac:dyDescent="0.15">
      <c r="A230" s="168"/>
      <c r="B230" s="157"/>
      <c r="C230" s="172"/>
      <c r="D230" s="283"/>
      <c r="E230" s="344" t="s">
        <v>95</v>
      </c>
      <c r="F230" s="345"/>
      <c r="G230" s="345"/>
      <c r="H230" s="345"/>
      <c r="I230" s="345"/>
      <c r="J230" s="345"/>
      <c r="K230" s="345"/>
      <c r="L230" s="345"/>
      <c r="M230" s="345"/>
      <c r="N230" s="345"/>
      <c r="O230" s="345"/>
      <c r="P230" s="344" t="s">
        <v>96</v>
      </c>
      <c r="Q230" s="345"/>
      <c r="R230" s="345"/>
      <c r="S230" s="345"/>
      <c r="T230" s="345"/>
      <c r="U230" s="346"/>
      <c r="V230" s="347" t="s">
        <v>98</v>
      </c>
      <c r="W230" s="348"/>
      <c r="X230" s="348"/>
      <c r="Y230" s="349"/>
      <c r="Z230" s="225"/>
    </row>
    <row r="231" spans="1:26" ht="20.100000000000001" customHeight="1" x14ac:dyDescent="0.15">
      <c r="A231" s="168"/>
      <c r="B231" s="157"/>
      <c r="C231" s="172"/>
      <c r="D231" s="283"/>
      <c r="E231" s="61"/>
      <c r="F231" s="62"/>
      <c r="G231" s="62"/>
      <c r="H231" s="62"/>
      <c r="I231" s="62"/>
      <c r="J231" s="350" t="s">
        <v>18</v>
      </c>
      <c r="K231" s="119"/>
      <c r="L231" s="62"/>
      <c r="M231" s="62"/>
      <c r="N231" s="62"/>
      <c r="O231" s="351" t="s">
        <v>18</v>
      </c>
      <c r="P231" s="61"/>
      <c r="Q231" s="62"/>
      <c r="R231" s="62"/>
      <c r="S231" s="350" t="s">
        <v>18</v>
      </c>
      <c r="T231" s="3"/>
      <c r="U231" s="352" t="s">
        <v>18</v>
      </c>
      <c r="V231" s="353"/>
      <c r="W231" s="354"/>
      <c r="X231" s="354"/>
      <c r="Y231" s="355"/>
      <c r="Z231" s="225"/>
    </row>
    <row r="232" spans="1:26" ht="20.100000000000001" customHeight="1" x14ac:dyDescent="0.15">
      <c r="A232" s="168"/>
      <c r="B232" s="157"/>
      <c r="C232" s="172"/>
      <c r="D232" s="283"/>
      <c r="E232" s="63"/>
      <c r="F232" s="64"/>
      <c r="G232" s="64"/>
      <c r="H232" s="64"/>
      <c r="I232" s="64"/>
      <c r="J232" s="356" t="s">
        <v>17</v>
      </c>
      <c r="K232" s="120"/>
      <c r="L232" s="64"/>
      <c r="M232" s="64"/>
      <c r="N232" s="64"/>
      <c r="O232" s="357" t="s">
        <v>17</v>
      </c>
      <c r="P232" s="63"/>
      <c r="Q232" s="64"/>
      <c r="R232" s="64"/>
      <c r="S232" s="358" t="s">
        <v>17</v>
      </c>
      <c r="T232" s="2"/>
      <c r="U232" s="359" t="s">
        <v>17</v>
      </c>
      <c r="V232" s="360"/>
      <c r="W232" s="361"/>
      <c r="X232" s="361"/>
      <c r="Y232" s="362"/>
      <c r="Z232" s="225"/>
    </row>
    <row r="233" spans="1:26" ht="20.100000000000001" customHeight="1" x14ac:dyDescent="0.15">
      <c r="A233" s="168"/>
      <c r="B233" s="157"/>
      <c r="C233" s="172"/>
      <c r="D233" s="283"/>
      <c r="E233" s="65"/>
      <c r="F233" s="66"/>
      <c r="G233" s="66"/>
      <c r="H233" s="66"/>
      <c r="I233" s="66"/>
      <c r="J233" s="118"/>
      <c r="K233" s="68"/>
      <c r="L233" s="66"/>
      <c r="M233" s="66"/>
      <c r="N233" s="66"/>
      <c r="O233" s="69"/>
      <c r="P233" s="65"/>
      <c r="Q233" s="66"/>
      <c r="R233" s="66"/>
      <c r="S233" s="67"/>
      <c r="T233" s="68"/>
      <c r="U233" s="69"/>
      <c r="V233" s="65"/>
      <c r="W233" s="76"/>
      <c r="X233" s="76"/>
      <c r="Y233" s="77"/>
      <c r="Z233" s="225"/>
    </row>
    <row r="234" spans="1:26" ht="30" customHeight="1" x14ac:dyDescent="0.15">
      <c r="A234" s="168"/>
      <c r="B234" s="157"/>
      <c r="C234" s="176"/>
      <c r="D234" s="177"/>
      <c r="E234" s="363" t="str">
        <f>"*1 "&amp;日付例&amp;"　年月日を入力してください。"</f>
        <v>*1 例)2025/4/1、R7/4/1　年月日を入力してください。</v>
      </c>
      <c r="F234" s="364"/>
      <c r="G234" s="364"/>
      <c r="H234" s="364"/>
      <c r="Z234" s="181"/>
    </row>
    <row r="235" spans="1:26" ht="20.100000000000001" customHeight="1" x14ac:dyDescent="0.15">
      <c r="A235" s="168"/>
      <c r="B235" s="157"/>
      <c r="C235" s="176"/>
      <c r="D235" s="177">
        <v>2</v>
      </c>
      <c r="E235" s="152" t="s">
        <v>2</v>
      </c>
      <c r="J235" s="183"/>
      <c r="K235" s="183"/>
      <c r="L235" s="220"/>
      <c r="M235" s="183"/>
      <c r="N235" s="183"/>
      <c r="O235" s="220"/>
      <c r="P235" s="183"/>
      <c r="Q235" s="183"/>
      <c r="R235" s="220"/>
      <c r="S235" s="183"/>
      <c r="T235" s="183"/>
      <c r="U235" s="183"/>
      <c r="V235" s="183"/>
      <c r="W235" s="183"/>
      <c r="X235" s="183"/>
      <c r="Y235" s="183"/>
      <c r="Z235" s="181"/>
    </row>
    <row r="236" spans="1:26" ht="20.100000000000001" customHeight="1" x14ac:dyDescent="0.15">
      <c r="A236" s="168"/>
      <c r="B236" s="157"/>
      <c r="C236" s="176"/>
      <c r="D236" s="177"/>
      <c r="E236" s="365" t="s">
        <v>3</v>
      </c>
      <c r="F236" s="366"/>
      <c r="G236" s="366"/>
      <c r="H236" s="367"/>
      <c r="I236" s="70"/>
      <c r="J236" s="71"/>
      <c r="K236" s="71"/>
      <c r="L236" s="71"/>
      <c r="M236" s="72"/>
      <c r="P236" s="364"/>
      <c r="Q236" s="364"/>
      <c r="R236" s="364"/>
      <c r="S236" s="183"/>
      <c r="T236" s="183"/>
      <c r="U236" s="183"/>
      <c r="V236" s="183"/>
      <c r="W236" s="183"/>
      <c r="X236" s="183"/>
      <c r="Y236" s="183"/>
      <c r="Z236" s="181"/>
    </row>
    <row r="237" spans="1:26" ht="20.100000000000001" customHeight="1" x14ac:dyDescent="0.15">
      <c r="A237" s="168"/>
      <c r="B237" s="157"/>
      <c r="C237" s="172"/>
      <c r="D237" s="177"/>
      <c r="E237" s="368" t="s">
        <v>4</v>
      </c>
      <c r="F237" s="369"/>
      <c r="G237" s="369"/>
      <c r="H237" s="370"/>
      <c r="I237" s="78"/>
      <c r="J237" s="79"/>
      <c r="K237" s="79"/>
      <c r="L237" s="79"/>
      <c r="M237" s="80"/>
      <c r="P237" s="364"/>
      <c r="Q237" s="364"/>
      <c r="R237" s="364"/>
      <c r="S237" s="240"/>
      <c r="T237" s="289"/>
      <c r="U237" s="289"/>
      <c r="V237" s="289"/>
      <c r="W237" s="289"/>
      <c r="X237" s="289"/>
      <c r="Y237" s="289"/>
      <c r="Z237" s="181"/>
    </row>
    <row r="238" spans="1:26" ht="20.100000000000001" customHeight="1" thickBot="1" x14ac:dyDescent="0.2">
      <c r="A238" s="168"/>
      <c r="B238" s="157"/>
      <c r="C238" s="172"/>
      <c r="D238" s="177"/>
      <c r="E238" s="371" t="s">
        <v>5</v>
      </c>
      <c r="F238" s="372"/>
      <c r="G238" s="372"/>
      <c r="H238" s="373"/>
      <c r="I238" s="73"/>
      <c r="J238" s="74"/>
      <c r="K238" s="74"/>
      <c r="L238" s="74"/>
      <c r="M238" s="75"/>
      <c r="P238" s="364"/>
      <c r="Q238" s="364"/>
      <c r="R238" s="364"/>
      <c r="S238" s="240"/>
      <c r="T238" s="240"/>
      <c r="U238" s="240"/>
      <c r="V238" s="240"/>
      <c r="W238" s="240"/>
      <c r="X238" s="240"/>
      <c r="Y238" s="240"/>
      <c r="Z238" s="181"/>
    </row>
    <row r="239" spans="1:26" ht="20.100000000000001" customHeight="1" thickTop="1" x14ac:dyDescent="0.15">
      <c r="A239" s="168"/>
      <c r="B239" s="157"/>
      <c r="C239" s="176"/>
      <c r="D239" s="177"/>
      <c r="E239" s="374" t="s">
        <v>6</v>
      </c>
      <c r="F239" s="375"/>
      <c r="G239" s="375"/>
      <c r="H239" s="376"/>
      <c r="I239" s="327">
        <f>I236+I237+I238</f>
        <v>0</v>
      </c>
      <c r="J239" s="328"/>
      <c r="K239" s="328"/>
      <c r="L239" s="328"/>
      <c r="M239" s="329"/>
      <c r="P239" s="364"/>
      <c r="Q239" s="364"/>
      <c r="R239" s="364"/>
      <c r="S239" s="240"/>
      <c r="T239" s="183"/>
      <c r="U239" s="183"/>
      <c r="V239" s="183"/>
      <c r="W239" s="183"/>
      <c r="X239" s="183"/>
      <c r="Y239" s="183"/>
      <c r="Z239" s="181"/>
    </row>
    <row r="240" spans="1:26" ht="20.100000000000001" customHeight="1" x14ac:dyDescent="0.15">
      <c r="A240" s="168"/>
      <c r="B240" s="157"/>
      <c r="C240" s="176"/>
      <c r="D240" s="177"/>
      <c r="E240" s="364"/>
      <c r="F240" s="364"/>
      <c r="G240" s="364"/>
      <c r="H240" s="364"/>
      <c r="I240" s="364"/>
      <c r="J240" s="364"/>
      <c r="K240" s="364"/>
      <c r="L240" s="364"/>
      <c r="M240" s="364"/>
      <c r="N240" s="364"/>
      <c r="O240" s="364"/>
      <c r="P240" s="364"/>
      <c r="Q240" s="364"/>
      <c r="R240" s="364"/>
      <c r="S240" s="240"/>
      <c r="T240" s="183"/>
      <c r="U240" s="183"/>
      <c r="V240" s="183"/>
      <c r="W240" s="183"/>
      <c r="X240" s="183"/>
      <c r="Y240" s="183"/>
      <c r="Z240" s="181"/>
    </row>
    <row r="241" spans="1:26" ht="20.100000000000001" customHeight="1" x14ac:dyDescent="0.15">
      <c r="A241" s="168"/>
      <c r="B241" s="157"/>
      <c r="C241" s="176"/>
      <c r="D241" s="177">
        <v>3</v>
      </c>
      <c r="E241" s="152" t="s">
        <v>199</v>
      </c>
      <c r="J241" s="183"/>
      <c r="K241" s="183"/>
      <c r="L241" s="220"/>
      <c r="M241" s="183"/>
      <c r="N241" s="183"/>
      <c r="O241" s="220"/>
      <c r="P241" s="183"/>
      <c r="Q241" s="183"/>
      <c r="R241" s="220"/>
      <c r="S241" s="183"/>
      <c r="T241" s="183"/>
      <c r="U241" s="183"/>
      <c r="V241" s="183"/>
      <c r="W241" s="183"/>
      <c r="X241" s="183"/>
      <c r="Y241" s="183"/>
      <c r="Z241" s="181"/>
    </row>
    <row r="242" spans="1:26" ht="60" customHeight="1" x14ac:dyDescent="0.15">
      <c r="A242" s="168"/>
      <c r="B242" s="157"/>
      <c r="C242" s="172"/>
      <c r="E242" s="377" t="s">
        <v>206</v>
      </c>
      <c r="F242" s="377"/>
      <c r="G242" s="377"/>
      <c r="H242" s="377"/>
      <c r="I242" s="377"/>
      <c r="J242" s="377"/>
      <c r="K242" s="377"/>
      <c r="L242" s="377"/>
      <c r="M242" s="377"/>
      <c r="N242" s="377"/>
      <c r="O242" s="377"/>
      <c r="P242" s="377"/>
      <c r="Q242" s="377"/>
      <c r="R242" s="377"/>
      <c r="S242" s="377"/>
      <c r="T242" s="377"/>
      <c r="U242" s="377"/>
      <c r="V242" s="377"/>
      <c r="W242" s="377"/>
      <c r="X242" s="377"/>
      <c r="Y242" s="377"/>
      <c r="Z242" s="181"/>
    </row>
    <row r="243" spans="1:26" ht="20.100000000000001" customHeight="1" x14ac:dyDescent="0.15">
      <c r="B243" s="225"/>
      <c r="E243" s="152" t="s">
        <v>195</v>
      </c>
      <c r="Z243" s="225"/>
    </row>
    <row r="244" spans="1:26" ht="30" customHeight="1" x14ac:dyDescent="0.15">
      <c r="A244" s="168">
        <f>IFERROR(IF(OR(COUNTIF($I245:$I504,"①")&lt;&gt;1, COUNTIF($I245:$I504,"②")&gt;1,COUNTIF($I245:$I504,"③")&gt;1,COUNTIF($I245:$I504,"④")&gt;1),1001,0),3)</f>
        <v>1001</v>
      </c>
      <c r="B244" s="492"/>
      <c r="E244" s="379" t="s">
        <v>198</v>
      </c>
      <c r="F244" s="380"/>
      <c r="G244" s="380"/>
      <c r="H244" s="380"/>
      <c r="I244" s="381" t="s">
        <v>197</v>
      </c>
      <c r="J244" s="381"/>
      <c r="K244" s="382" t="s">
        <v>42</v>
      </c>
      <c r="L244" s="383"/>
      <c r="M244" s="383"/>
      <c r="N244" s="383"/>
      <c r="O244" s="383"/>
      <c r="P244" s="384"/>
      <c r="Q244" s="385" t="s">
        <v>204</v>
      </c>
      <c r="R244" s="380" t="s">
        <v>116</v>
      </c>
      <c r="S244" s="380"/>
      <c r="T244" s="380"/>
      <c r="U244" s="380"/>
      <c r="V244" s="380"/>
      <c r="W244" s="380"/>
      <c r="X244" s="380"/>
      <c r="Y244" s="386"/>
      <c r="Z244" s="225"/>
    </row>
    <row r="245" spans="1:26" ht="20.100000000000001" customHeight="1" x14ac:dyDescent="0.15">
      <c r="A245" s="168">
        <f>IFERROR(IF(OR(AND(TRIM($I245)&lt;&gt;"", COUNTIF($Q245:$Q252,"○")&lt;1), AND(TRIM($I245)="", COUNTIF($Q245:$Q252,"○")&gt;0)),1001,0),3)</f>
        <v>0</v>
      </c>
      <c r="B245" s="225"/>
      <c r="E245" s="387" t="s">
        <v>133</v>
      </c>
      <c r="F245" s="388" t="s">
        <v>134</v>
      </c>
      <c r="G245" s="388"/>
      <c r="H245" s="388"/>
      <c r="I245" s="121"/>
      <c r="J245" s="122"/>
      <c r="K245" s="389" t="s">
        <v>127</v>
      </c>
      <c r="L245" s="390" t="s">
        <v>217</v>
      </c>
      <c r="M245" s="316"/>
      <c r="N245" s="316"/>
      <c r="O245" s="316"/>
      <c r="P245" s="391"/>
      <c r="Q245" s="7"/>
      <c r="R245" s="390" t="s">
        <v>377</v>
      </c>
      <c r="S245" s="316"/>
      <c r="T245" s="316"/>
      <c r="U245" s="316"/>
      <c r="V245" s="316"/>
      <c r="W245" s="316"/>
      <c r="X245" s="316"/>
      <c r="Y245" s="317"/>
      <c r="Z245" s="225"/>
    </row>
    <row r="246" spans="1:26" ht="20.100000000000001" customHeight="1" x14ac:dyDescent="0.15">
      <c r="B246" s="225"/>
      <c r="E246" s="392"/>
      <c r="F246" s="393"/>
      <c r="G246" s="393"/>
      <c r="H246" s="393"/>
      <c r="I246" s="123"/>
      <c r="J246" s="124"/>
      <c r="K246" s="394" t="s">
        <v>128</v>
      </c>
      <c r="L246" s="395" t="s">
        <v>218</v>
      </c>
      <c r="M246" s="319"/>
      <c r="N246" s="319"/>
      <c r="O246" s="319"/>
      <c r="P246" s="396"/>
      <c r="Q246" s="7"/>
      <c r="R246" s="395" t="s">
        <v>378</v>
      </c>
      <c r="S246" s="319"/>
      <c r="T246" s="319"/>
      <c r="U246" s="319"/>
      <c r="V246" s="319"/>
      <c r="W246" s="319"/>
      <c r="X246" s="319"/>
      <c r="Y246" s="320"/>
      <c r="Z246" s="225"/>
    </row>
    <row r="247" spans="1:26" ht="20.100000000000001" customHeight="1" x14ac:dyDescent="0.15">
      <c r="B247" s="225"/>
      <c r="E247" s="392"/>
      <c r="F247" s="393"/>
      <c r="G247" s="393"/>
      <c r="H247" s="393"/>
      <c r="I247" s="123"/>
      <c r="J247" s="124"/>
      <c r="K247" s="394" t="s">
        <v>123</v>
      </c>
      <c r="L247" s="395" t="s">
        <v>219</v>
      </c>
      <c r="M247" s="319"/>
      <c r="N247" s="319"/>
      <c r="O247" s="319"/>
      <c r="P247" s="396"/>
      <c r="Q247" s="7"/>
      <c r="R247" s="395" t="s">
        <v>379</v>
      </c>
      <c r="S247" s="319"/>
      <c r="T247" s="319"/>
      <c r="U247" s="319"/>
      <c r="V247" s="319"/>
      <c r="W247" s="319"/>
      <c r="X247" s="319"/>
      <c r="Y247" s="320"/>
      <c r="Z247" s="225"/>
    </row>
    <row r="248" spans="1:26" ht="20.100000000000001" customHeight="1" x14ac:dyDescent="0.15">
      <c r="B248" s="225"/>
      <c r="E248" s="392"/>
      <c r="F248" s="393"/>
      <c r="G248" s="393"/>
      <c r="H248" s="393"/>
      <c r="I248" s="123"/>
      <c r="J248" s="124"/>
      <c r="K248" s="394" t="s">
        <v>117</v>
      </c>
      <c r="L248" s="395" t="s">
        <v>220</v>
      </c>
      <c r="M248" s="319"/>
      <c r="N248" s="319"/>
      <c r="O248" s="319"/>
      <c r="P248" s="396"/>
      <c r="Q248" s="7"/>
      <c r="R248" s="395" t="s">
        <v>380</v>
      </c>
      <c r="S248" s="319"/>
      <c r="T248" s="319"/>
      <c r="U248" s="319"/>
      <c r="V248" s="319"/>
      <c r="W248" s="319"/>
      <c r="X248" s="319"/>
      <c r="Y248" s="320"/>
      <c r="Z248" s="225"/>
    </row>
    <row r="249" spans="1:26" ht="20.100000000000001" customHeight="1" x14ac:dyDescent="0.15">
      <c r="B249" s="225"/>
      <c r="E249" s="392"/>
      <c r="F249" s="393"/>
      <c r="G249" s="393"/>
      <c r="H249" s="393"/>
      <c r="I249" s="123"/>
      <c r="J249" s="124"/>
      <c r="K249" s="394" t="s">
        <v>118</v>
      </c>
      <c r="L249" s="395" t="s">
        <v>221</v>
      </c>
      <c r="M249" s="319"/>
      <c r="N249" s="319"/>
      <c r="O249" s="319"/>
      <c r="P249" s="396"/>
      <c r="Q249" s="7"/>
      <c r="R249" s="395" t="s">
        <v>381</v>
      </c>
      <c r="S249" s="319"/>
      <c r="T249" s="319"/>
      <c r="U249" s="319"/>
      <c r="V249" s="319"/>
      <c r="W249" s="319"/>
      <c r="X249" s="319"/>
      <c r="Y249" s="320"/>
      <c r="Z249" s="225"/>
    </row>
    <row r="250" spans="1:26" ht="20.100000000000001" customHeight="1" x14ac:dyDescent="0.15">
      <c r="B250" s="225"/>
      <c r="E250" s="392"/>
      <c r="F250" s="393"/>
      <c r="G250" s="393"/>
      <c r="H250" s="393"/>
      <c r="I250" s="123"/>
      <c r="J250" s="124"/>
      <c r="K250" s="394" t="s">
        <v>119</v>
      </c>
      <c r="L250" s="395" t="s">
        <v>222</v>
      </c>
      <c r="M250" s="319"/>
      <c r="N250" s="319"/>
      <c r="O250" s="319"/>
      <c r="P250" s="396"/>
      <c r="Q250" s="7"/>
      <c r="R250" s="395" t="s">
        <v>382</v>
      </c>
      <c r="S250" s="319"/>
      <c r="T250" s="319"/>
      <c r="U250" s="319"/>
      <c r="V250" s="319"/>
      <c r="W250" s="319"/>
      <c r="X250" s="319"/>
      <c r="Y250" s="320"/>
      <c r="Z250" s="225"/>
    </row>
    <row r="251" spans="1:26" ht="20.100000000000001" customHeight="1" x14ac:dyDescent="0.15">
      <c r="B251" s="225"/>
      <c r="E251" s="392"/>
      <c r="F251" s="393"/>
      <c r="G251" s="393"/>
      <c r="H251" s="393"/>
      <c r="I251" s="123"/>
      <c r="J251" s="124"/>
      <c r="K251" s="394" t="s">
        <v>120</v>
      </c>
      <c r="L251" s="395" t="s">
        <v>223</v>
      </c>
      <c r="M251" s="319"/>
      <c r="N251" s="319"/>
      <c r="O251" s="319"/>
      <c r="P251" s="396"/>
      <c r="Q251" s="7"/>
      <c r="R251" s="395" t="s">
        <v>383</v>
      </c>
      <c r="S251" s="319"/>
      <c r="T251" s="319"/>
      <c r="U251" s="319"/>
      <c r="V251" s="319"/>
      <c r="W251" s="319"/>
      <c r="X251" s="319"/>
      <c r="Y251" s="320"/>
      <c r="Z251" s="225"/>
    </row>
    <row r="252" spans="1:26" ht="20.100000000000001" customHeight="1" x14ac:dyDescent="0.15">
      <c r="A252" s="378">
        <f>IFERROR(IF(AND($Q252="○",TRIM($R252)=""),1001,0),3)</f>
        <v>0</v>
      </c>
      <c r="B252" s="225"/>
      <c r="E252" s="397"/>
      <c r="F252" s="398"/>
      <c r="G252" s="398"/>
      <c r="H252" s="398"/>
      <c r="I252" s="125"/>
      <c r="J252" s="126"/>
      <c r="K252" s="399" t="s">
        <v>121</v>
      </c>
      <c r="L252" s="400" t="s">
        <v>224</v>
      </c>
      <c r="M252" s="401"/>
      <c r="N252" s="401"/>
      <c r="O252" s="401"/>
      <c r="P252" s="402"/>
      <c r="Q252" s="8"/>
      <c r="R252" s="133"/>
      <c r="S252" s="134"/>
      <c r="T252" s="134"/>
      <c r="U252" s="134"/>
      <c r="V252" s="134"/>
      <c r="W252" s="134"/>
      <c r="X252" s="134"/>
      <c r="Y252" s="135"/>
      <c r="Z252" s="225"/>
    </row>
    <row r="253" spans="1:26" ht="20.100000000000001" customHeight="1" x14ac:dyDescent="0.15">
      <c r="A253" s="168">
        <f>IFERROR(IF(OR(AND(TRIM($I253)&lt;&gt;"", COUNTIF($Q253:$Q263,"○")&lt;1), AND(TRIM($I253)="", COUNTIF($Q253:$Q263,"○")&gt;0)),1001,0),3)</f>
        <v>0</v>
      </c>
      <c r="B253" s="225"/>
      <c r="E253" s="403" t="s">
        <v>136</v>
      </c>
      <c r="F253" s="404" t="s">
        <v>135</v>
      </c>
      <c r="G253" s="404"/>
      <c r="H253" s="404"/>
      <c r="I253" s="127"/>
      <c r="J253" s="128"/>
      <c r="K253" s="405" t="s">
        <v>127</v>
      </c>
      <c r="L253" s="390" t="s">
        <v>225</v>
      </c>
      <c r="M253" s="316"/>
      <c r="N253" s="316"/>
      <c r="O253" s="316"/>
      <c r="P253" s="391"/>
      <c r="Q253" s="9"/>
      <c r="R253" s="390"/>
      <c r="S253" s="316"/>
      <c r="T253" s="316"/>
      <c r="U253" s="316"/>
      <c r="V253" s="316"/>
      <c r="W253" s="316"/>
      <c r="X253" s="316"/>
      <c r="Y253" s="317"/>
      <c r="Z253" s="225"/>
    </row>
    <row r="254" spans="1:26" ht="20.100000000000001" customHeight="1" x14ac:dyDescent="0.15">
      <c r="B254" s="225"/>
      <c r="E254" s="392"/>
      <c r="F254" s="393"/>
      <c r="G254" s="393"/>
      <c r="H254" s="393"/>
      <c r="I254" s="129"/>
      <c r="J254" s="130"/>
      <c r="K254" s="394" t="s">
        <v>128</v>
      </c>
      <c r="L254" s="395" t="s">
        <v>226</v>
      </c>
      <c r="M254" s="319"/>
      <c r="N254" s="319"/>
      <c r="O254" s="319"/>
      <c r="P254" s="396"/>
      <c r="Q254" s="7"/>
      <c r="R254" s="395"/>
      <c r="S254" s="319"/>
      <c r="T254" s="319"/>
      <c r="U254" s="319"/>
      <c r="V254" s="319"/>
      <c r="W254" s="319"/>
      <c r="X254" s="319"/>
      <c r="Y254" s="320"/>
      <c r="Z254" s="225"/>
    </row>
    <row r="255" spans="1:26" ht="20.100000000000001" customHeight="1" x14ac:dyDescent="0.15">
      <c r="B255" s="225"/>
      <c r="E255" s="392"/>
      <c r="F255" s="393"/>
      <c r="G255" s="393"/>
      <c r="H255" s="393"/>
      <c r="I255" s="129"/>
      <c r="J255" s="130"/>
      <c r="K255" s="394" t="s">
        <v>123</v>
      </c>
      <c r="L255" s="395" t="s">
        <v>227</v>
      </c>
      <c r="M255" s="319"/>
      <c r="N255" s="319"/>
      <c r="O255" s="319"/>
      <c r="P255" s="396"/>
      <c r="Q255" s="7"/>
      <c r="R255" s="395" t="s">
        <v>384</v>
      </c>
      <c r="S255" s="319"/>
      <c r="T255" s="319"/>
      <c r="U255" s="319"/>
      <c r="V255" s="319"/>
      <c r="W255" s="319"/>
      <c r="X255" s="319"/>
      <c r="Y255" s="320"/>
      <c r="Z255" s="225"/>
    </row>
    <row r="256" spans="1:26" ht="20.100000000000001" customHeight="1" x14ac:dyDescent="0.15">
      <c r="B256" s="225"/>
      <c r="E256" s="392"/>
      <c r="F256" s="393"/>
      <c r="G256" s="393"/>
      <c r="H256" s="393"/>
      <c r="I256" s="129"/>
      <c r="J256" s="130"/>
      <c r="K256" s="394" t="s">
        <v>117</v>
      </c>
      <c r="L256" s="395" t="s">
        <v>228</v>
      </c>
      <c r="M256" s="319"/>
      <c r="N256" s="319"/>
      <c r="O256" s="319"/>
      <c r="P256" s="396"/>
      <c r="Q256" s="7"/>
      <c r="R256" s="395"/>
      <c r="S256" s="319"/>
      <c r="T256" s="319"/>
      <c r="U256" s="319"/>
      <c r="V256" s="319"/>
      <c r="W256" s="319"/>
      <c r="X256" s="319"/>
      <c r="Y256" s="320"/>
      <c r="Z256" s="225"/>
    </row>
    <row r="257" spans="1:26" ht="20.100000000000001" customHeight="1" x14ac:dyDescent="0.15">
      <c r="B257" s="225"/>
      <c r="E257" s="392"/>
      <c r="F257" s="393"/>
      <c r="G257" s="393"/>
      <c r="H257" s="393"/>
      <c r="I257" s="129"/>
      <c r="J257" s="130"/>
      <c r="K257" s="394" t="s">
        <v>118</v>
      </c>
      <c r="L257" s="395" t="s">
        <v>229</v>
      </c>
      <c r="M257" s="319"/>
      <c r="N257" s="319"/>
      <c r="O257" s="319"/>
      <c r="P257" s="396"/>
      <c r="Q257" s="7"/>
      <c r="R257" s="395"/>
      <c r="S257" s="319"/>
      <c r="T257" s="319"/>
      <c r="U257" s="319"/>
      <c r="V257" s="319"/>
      <c r="W257" s="319"/>
      <c r="X257" s="319"/>
      <c r="Y257" s="320"/>
      <c r="Z257" s="225"/>
    </row>
    <row r="258" spans="1:26" ht="20.100000000000001" customHeight="1" x14ac:dyDescent="0.15">
      <c r="B258" s="225"/>
      <c r="E258" s="392"/>
      <c r="F258" s="393"/>
      <c r="G258" s="393"/>
      <c r="H258" s="393"/>
      <c r="I258" s="129"/>
      <c r="J258" s="130"/>
      <c r="K258" s="394" t="s">
        <v>119</v>
      </c>
      <c r="L258" s="395" t="s">
        <v>230</v>
      </c>
      <c r="M258" s="319"/>
      <c r="N258" s="319"/>
      <c r="O258" s="319"/>
      <c r="P258" s="396"/>
      <c r="Q258" s="7"/>
      <c r="R258" s="395"/>
      <c r="S258" s="319"/>
      <c r="T258" s="319"/>
      <c r="U258" s="319"/>
      <c r="V258" s="319"/>
      <c r="W258" s="319"/>
      <c r="X258" s="319"/>
      <c r="Y258" s="320"/>
      <c r="Z258" s="225"/>
    </row>
    <row r="259" spans="1:26" ht="20.100000000000001" customHeight="1" x14ac:dyDescent="0.15">
      <c r="B259" s="225"/>
      <c r="E259" s="392"/>
      <c r="F259" s="393"/>
      <c r="G259" s="393"/>
      <c r="H259" s="393"/>
      <c r="I259" s="129"/>
      <c r="J259" s="130"/>
      <c r="K259" s="394" t="s">
        <v>120</v>
      </c>
      <c r="L259" s="395" t="s">
        <v>231</v>
      </c>
      <c r="M259" s="319"/>
      <c r="N259" s="319"/>
      <c r="O259" s="319"/>
      <c r="P259" s="396"/>
      <c r="Q259" s="7"/>
      <c r="R259" s="395"/>
      <c r="S259" s="319"/>
      <c r="T259" s="319"/>
      <c r="U259" s="319"/>
      <c r="V259" s="319"/>
      <c r="W259" s="319"/>
      <c r="X259" s="319"/>
      <c r="Y259" s="320"/>
      <c r="Z259" s="225"/>
    </row>
    <row r="260" spans="1:26" ht="20.100000000000001" customHeight="1" x14ac:dyDescent="0.15">
      <c r="B260" s="225"/>
      <c r="E260" s="392"/>
      <c r="F260" s="393"/>
      <c r="G260" s="393"/>
      <c r="H260" s="393"/>
      <c r="I260" s="129"/>
      <c r="J260" s="130"/>
      <c r="K260" s="394" t="s">
        <v>121</v>
      </c>
      <c r="L260" s="395" t="s">
        <v>232</v>
      </c>
      <c r="M260" s="319"/>
      <c r="N260" s="319"/>
      <c r="O260" s="319"/>
      <c r="P260" s="396"/>
      <c r="Q260" s="7"/>
      <c r="R260" s="395"/>
      <c r="S260" s="319"/>
      <c r="T260" s="319"/>
      <c r="U260" s="319"/>
      <c r="V260" s="319"/>
      <c r="W260" s="319"/>
      <c r="X260" s="319"/>
      <c r="Y260" s="320"/>
      <c r="Z260" s="225"/>
    </row>
    <row r="261" spans="1:26" ht="20.100000000000001" customHeight="1" x14ac:dyDescent="0.15">
      <c r="B261" s="225"/>
      <c r="E261" s="392"/>
      <c r="F261" s="393"/>
      <c r="G261" s="393"/>
      <c r="H261" s="393"/>
      <c r="I261" s="129"/>
      <c r="J261" s="130"/>
      <c r="K261" s="394" t="s">
        <v>124</v>
      </c>
      <c r="L261" s="395" t="s">
        <v>233</v>
      </c>
      <c r="M261" s="319"/>
      <c r="N261" s="319"/>
      <c r="O261" s="319"/>
      <c r="P261" s="396"/>
      <c r="Q261" s="7"/>
      <c r="R261" s="395"/>
      <c r="S261" s="319"/>
      <c r="T261" s="319"/>
      <c r="U261" s="319"/>
      <c r="V261" s="319"/>
      <c r="W261" s="319"/>
      <c r="X261" s="319"/>
      <c r="Y261" s="320"/>
      <c r="Z261" s="225"/>
    </row>
    <row r="262" spans="1:26" ht="20.100000000000001" customHeight="1" x14ac:dyDescent="0.15">
      <c r="B262" s="225"/>
      <c r="E262" s="392"/>
      <c r="F262" s="393"/>
      <c r="G262" s="393"/>
      <c r="H262" s="393"/>
      <c r="I262" s="129"/>
      <c r="J262" s="130"/>
      <c r="K262" s="394" t="s">
        <v>125</v>
      </c>
      <c r="L262" s="395" t="s">
        <v>234</v>
      </c>
      <c r="M262" s="319"/>
      <c r="N262" s="319"/>
      <c r="O262" s="319"/>
      <c r="P262" s="396"/>
      <c r="Q262" s="7"/>
      <c r="R262" s="395"/>
      <c r="S262" s="319"/>
      <c r="T262" s="319"/>
      <c r="U262" s="319"/>
      <c r="V262" s="319"/>
      <c r="W262" s="319"/>
      <c r="X262" s="319"/>
      <c r="Y262" s="320"/>
      <c r="Z262" s="225"/>
    </row>
    <row r="263" spans="1:26" ht="20.100000000000001" customHeight="1" x14ac:dyDescent="0.15">
      <c r="A263" s="378">
        <f>IFERROR(IF(AND($Q263="○",TRIM($R263)=""),1001,0),3)</f>
        <v>0</v>
      </c>
      <c r="B263" s="225"/>
      <c r="E263" s="406"/>
      <c r="F263" s="407"/>
      <c r="G263" s="407"/>
      <c r="H263" s="407"/>
      <c r="I263" s="131"/>
      <c r="J263" s="132"/>
      <c r="K263" s="408" t="s">
        <v>126</v>
      </c>
      <c r="L263" s="400" t="s">
        <v>224</v>
      </c>
      <c r="M263" s="401"/>
      <c r="N263" s="401"/>
      <c r="O263" s="401"/>
      <c r="P263" s="402"/>
      <c r="Q263" s="10"/>
      <c r="R263" s="133"/>
      <c r="S263" s="134"/>
      <c r="T263" s="134"/>
      <c r="U263" s="134"/>
      <c r="V263" s="134"/>
      <c r="W263" s="134"/>
      <c r="X263" s="134"/>
      <c r="Y263" s="135"/>
      <c r="Z263" s="225"/>
    </row>
    <row r="264" spans="1:26" ht="20.100000000000001" customHeight="1" x14ac:dyDescent="0.15">
      <c r="A264" s="168">
        <f>IFERROR(IF(OR(AND(TRIM($I264)&lt;&gt;"", COUNTIF($Q264:$Q272,"○")&lt;1), AND(TRIM($I264)="", COUNTIF($Q264:$Q272,"○")&gt;0)),1001,0),3)</f>
        <v>0</v>
      </c>
      <c r="B264" s="225"/>
      <c r="E264" s="387" t="s">
        <v>138</v>
      </c>
      <c r="F264" s="388" t="s">
        <v>137</v>
      </c>
      <c r="G264" s="388"/>
      <c r="H264" s="388"/>
      <c r="I264" s="127"/>
      <c r="J264" s="128"/>
      <c r="K264" s="389" t="s">
        <v>127</v>
      </c>
      <c r="L264" s="390" t="s">
        <v>235</v>
      </c>
      <c r="M264" s="316"/>
      <c r="N264" s="316"/>
      <c r="O264" s="316"/>
      <c r="P264" s="391"/>
      <c r="Q264" s="11"/>
      <c r="R264" s="390" t="s">
        <v>385</v>
      </c>
      <c r="S264" s="316"/>
      <c r="T264" s="316"/>
      <c r="U264" s="316"/>
      <c r="V264" s="316"/>
      <c r="W264" s="316"/>
      <c r="X264" s="316"/>
      <c r="Y264" s="317"/>
      <c r="Z264" s="225"/>
    </row>
    <row r="265" spans="1:26" ht="20.100000000000001" customHeight="1" x14ac:dyDescent="0.15">
      <c r="B265" s="225"/>
      <c r="E265" s="392"/>
      <c r="F265" s="393"/>
      <c r="G265" s="393"/>
      <c r="H265" s="393"/>
      <c r="I265" s="129"/>
      <c r="J265" s="130"/>
      <c r="K265" s="394" t="s">
        <v>128</v>
      </c>
      <c r="L265" s="395" t="s">
        <v>236</v>
      </c>
      <c r="M265" s="319"/>
      <c r="N265" s="319"/>
      <c r="O265" s="319"/>
      <c r="P265" s="396"/>
      <c r="Q265" s="7"/>
      <c r="R265" s="395"/>
      <c r="S265" s="319"/>
      <c r="T265" s="319"/>
      <c r="U265" s="319"/>
      <c r="V265" s="319"/>
      <c r="W265" s="319"/>
      <c r="X265" s="319"/>
      <c r="Y265" s="320"/>
      <c r="Z265" s="225"/>
    </row>
    <row r="266" spans="1:26" ht="20.100000000000001" customHeight="1" x14ac:dyDescent="0.15">
      <c r="B266" s="225"/>
      <c r="E266" s="392"/>
      <c r="F266" s="393"/>
      <c r="G266" s="393"/>
      <c r="H266" s="393"/>
      <c r="I266" s="129"/>
      <c r="J266" s="130"/>
      <c r="K266" s="394" t="s">
        <v>123</v>
      </c>
      <c r="L266" s="395" t="s">
        <v>237</v>
      </c>
      <c r="M266" s="319"/>
      <c r="N266" s="319"/>
      <c r="O266" s="319"/>
      <c r="P266" s="396"/>
      <c r="Q266" s="7"/>
      <c r="R266" s="395" t="s">
        <v>386</v>
      </c>
      <c r="S266" s="319"/>
      <c r="T266" s="319"/>
      <c r="U266" s="319"/>
      <c r="V266" s="319"/>
      <c r="W266" s="319"/>
      <c r="X266" s="319"/>
      <c r="Y266" s="320"/>
      <c r="Z266" s="225"/>
    </row>
    <row r="267" spans="1:26" ht="20.100000000000001" customHeight="1" x14ac:dyDescent="0.15">
      <c r="B267" s="225"/>
      <c r="E267" s="392"/>
      <c r="F267" s="393"/>
      <c r="G267" s="393"/>
      <c r="H267" s="393"/>
      <c r="I267" s="129"/>
      <c r="J267" s="130"/>
      <c r="K267" s="394" t="s">
        <v>117</v>
      </c>
      <c r="L267" s="395" t="s">
        <v>238</v>
      </c>
      <c r="M267" s="319"/>
      <c r="N267" s="319"/>
      <c r="O267" s="319"/>
      <c r="P267" s="396"/>
      <c r="Q267" s="7"/>
      <c r="R267" s="395"/>
      <c r="S267" s="319"/>
      <c r="T267" s="319"/>
      <c r="U267" s="319"/>
      <c r="V267" s="319"/>
      <c r="W267" s="319"/>
      <c r="X267" s="319"/>
      <c r="Y267" s="320"/>
      <c r="Z267" s="225"/>
    </row>
    <row r="268" spans="1:26" ht="20.100000000000001" customHeight="1" x14ac:dyDescent="0.15">
      <c r="B268" s="225"/>
      <c r="E268" s="392"/>
      <c r="F268" s="393"/>
      <c r="G268" s="393"/>
      <c r="H268" s="393"/>
      <c r="I268" s="129"/>
      <c r="J268" s="130"/>
      <c r="K268" s="394" t="s">
        <v>118</v>
      </c>
      <c r="L268" s="395" t="s">
        <v>239</v>
      </c>
      <c r="M268" s="319"/>
      <c r="N268" s="319"/>
      <c r="O268" s="319"/>
      <c r="P268" s="396"/>
      <c r="Q268" s="7"/>
      <c r="R268" s="395"/>
      <c r="S268" s="319"/>
      <c r="T268" s="319"/>
      <c r="U268" s="319"/>
      <c r="V268" s="319"/>
      <c r="W268" s="319"/>
      <c r="X268" s="319"/>
      <c r="Y268" s="320"/>
      <c r="Z268" s="225"/>
    </row>
    <row r="269" spans="1:26" ht="20.100000000000001" customHeight="1" x14ac:dyDescent="0.15">
      <c r="B269" s="225"/>
      <c r="E269" s="392"/>
      <c r="F269" s="393"/>
      <c r="G269" s="393"/>
      <c r="H269" s="393"/>
      <c r="I269" s="129"/>
      <c r="J269" s="130"/>
      <c r="K269" s="394" t="s">
        <v>119</v>
      </c>
      <c r="L269" s="395" t="s">
        <v>240</v>
      </c>
      <c r="M269" s="319"/>
      <c r="N269" s="319"/>
      <c r="O269" s="319"/>
      <c r="P269" s="396"/>
      <c r="Q269" s="7"/>
      <c r="R269" s="395"/>
      <c r="S269" s="319"/>
      <c r="T269" s="319"/>
      <c r="U269" s="319"/>
      <c r="V269" s="319"/>
      <c r="W269" s="319"/>
      <c r="X269" s="319"/>
      <c r="Y269" s="320"/>
      <c r="Z269" s="225"/>
    </row>
    <row r="270" spans="1:26" ht="20.100000000000001" customHeight="1" x14ac:dyDescent="0.15">
      <c r="B270" s="225"/>
      <c r="E270" s="392"/>
      <c r="F270" s="393"/>
      <c r="G270" s="393"/>
      <c r="H270" s="393"/>
      <c r="I270" s="129"/>
      <c r="J270" s="130"/>
      <c r="K270" s="394" t="s">
        <v>120</v>
      </c>
      <c r="L270" s="395" t="s">
        <v>241</v>
      </c>
      <c r="M270" s="319"/>
      <c r="N270" s="319"/>
      <c r="O270" s="319"/>
      <c r="P270" s="396"/>
      <c r="Q270" s="7"/>
      <c r="R270" s="395"/>
      <c r="S270" s="319"/>
      <c r="T270" s="319"/>
      <c r="U270" s="319"/>
      <c r="V270" s="319"/>
      <c r="W270" s="319"/>
      <c r="X270" s="319"/>
      <c r="Y270" s="320"/>
      <c r="Z270" s="225"/>
    </row>
    <row r="271" spans="1:26" ht="20.100000000000001" customHeight="1" x14ac:dyDescent="0.15">
      <c r="B271" s="225"/>
      <c r="E271" s="392"/>
      <c r="F271" s="393"/>
      <c r="G271" s="393"/>
      <c r="H271" s="393"/>
      <c r="I271" s="129"/>
      <c r="J271" s="130"/>
      <c r="K271" s="394" t="s">
        <v>121</v>
      </c>
      <c r="L271" s="395" t="s">
        <v>242</v>
      </c>
      <c r="M271" s="319"/>
      <c r="N271" s="319"/>
      <c r="O271" s="319"/>
      <c r="P271" s="396"/>
      <c r="Q271" s="7"/>
      <c r="R271" s="395"/>
      <c r="S271" s="319"/>
      <c r="T271" s="319"/>
      <c r="U271" s="319"/>
      <c r="V271" s="319"/>
      <c r="W271" s="319"/>
      <c r="X271" s="319"/>
      <c r="Y271" s="320"/>
      <c r="Z271" s="225"/>
    </row>
    <row r="272" spans="1:26" ht="20.100000000000001" customHeight="1" x14ac:dyDescent="0.15">
      <c r="A272" s="378">
        <f>IFERROR(IF(AND($Q272="○",TRIM($R272)=""),1001,0),3)</f>
        <v>0</v>
      </c>
      <c r="B272" s="225"/>
      <c r="E272" s="397"/>
      <c r="F272" s="398"/>
      <c r="G272" s="398"/>
      <c r="H272" s="398"/>
      <c r="I272" s="131"/>
      <c r="J272" s="132"/>
      <c r="K272" s="399" t="s">
        <v>124</v>
      </c>
      <c r="L272" s="400" t="s">
        <v>224</v>
      </c>
      <c r="M272" s="401"/>
      <c r="N272" s="401"/>
      <c r="O272" s="401"/>
      <c r="P272" s="402"/>
      <c r="Q272" s="8"/>
      <c r="R272" s="133"/>
      <c r="S272" s="134"/>
      <c r="T272" s="134"/>
      <c r="U272" s="134"/>
      <c r="V272" s="134"/>
      <c r="W272" s="134"/>
      <c r="X272" s="134"/>
      <c r="Y272" s="135"/>
      <c r="Z272" s="225"/>
    </row>
    <row r="273" spans="1:26" ht="20.100000000000001" customHeight="1" x14ac:dyDescent="0.15">
      <c r="A273" s="168">
        <f>IFERROR(IF(OR(AND(TRIM($I273)&lt;&gt;"", COUNTIF($Q273:$Q278,"○")&lt;1), AND(TRIM($I273)="", COUNTIF($Q273:$Q278,"○")&gt;0)),1001,0),3)</f>
        <v>0</v>
      </c>
      <c r="B273" s="225"/>
      <c r="E273" s="403" t="s">
        <v>139</v>
      </c>
      <c r="F273" s="404" t="s">
        <v>140</v>
      </c>
      <c r="G273" s="404"/>
      <c r="H273" s="404"/>
      <c r="I273" s="127"/>
      <c r="J273" s="128"/>
      <c r="K273" s="405" t="s">
        <v>127</v>
      </c>
      <c r="L273" s="390" t="s">
        <v>243</v>
      </c>
      <c r="M273" s="316"/>
      <c r="N273" s="316"/>
      <c r="O273" s="316"/>
      <c r="P273" s="391"/>
      <c r="Q273" s="9"/>
      <c r="R273" s="390" t="s">
        <v>387</v>
      </c>
      <c r="S273" s="316"/>
      <c r="T273" s="316"/>
      <c r="U273" s="316"/>
      <c r="V273" s="316"/>
      <c r="W273" s="316"/>
      <c r="X273" s="316"/>
      <c r="Y273" s="317"/>
      <c r="Z273" s="225"/>
    </row>
    <row r="274" spans="1:26" ht="20.100000000000001" customHeight="1" x14ac:dyDescent="0.15">
      <c r="B274" s="225"/>
      <c r="E274" s="392"/>
      <c r="F274" s="393"/>
      <c r="G274" s="393"/>
      <c r="H274" s="393"/>
      <c r="I274" s="129"/>
      <c r="J274" s="130"/>
      <c r="K274" s="394" t="s">
        <v>128</v>
      </c>
      <c r="L274" s="395" t="s">
        <v>244</v>
      </c>
      <c r="M274" s="319"/>
      <c r="N274" s="319"/>
      <c r="O274" s="319"/>
      <c r="P274" s="396"/>
      <c r="Q274" s="7"/>
      <c r="R274" s="395"/>
      <c r="S274" s="319"/>
      <c r="T274" s="319"/>
      <c r="U274" s="319"/>
      <c r="V274" s="319"/>
      <c r="W274" s="319"/>
      <c r="X274" s="319"/>
      <c r="Y274" s="320"/>
      <c r="Z274" s="225"/>
    </row>
    <row r="275" spans="1:26" ht="20.100000000000001" customHeight="1" x14ac:dyDescent="0.15">
      <c r="B275" s="225"/>
      <c r="E275" s="392"/>
      <c r="F275" s="393"/>
      <c r="G275" s="393"/>
      <c r="H275" s="393"/>
      <c r="I275" s="129"/>
      <c r="J275" s="130"/>
      <c r="K275" s="394" t="s">
        <v>123</v>
      </c>
      <c r="L275" s="395" t="s">
        <v>245</v>
      </c>
      <c r="M275" s="319"/>
      <c r="N275" s="319"/>
      <c r="O275" s="319"/>
      <c r="P275" s="396"/>
      <c r="Q275" s="7"/>
      <c r="R275" s="395"/>
      <c r="S275" s="319"/>
      <c r="T275" s="319"/>
      <c r="U275" s="319"/>
      <c r="V275" s="319"/>
      <c r="W275" s="319"/>
      <c r="X275" s="319"/>
      <c r="Y275" s="320"/>
      <c r="Z275" s="225"/>
    </row>
    <row r="276" spans="1:26" ht="20.100000000000001" customHeight="1" x14ac:dyDescent="0.15">
      <c r="B276" s="225"/>
      <c r="E276" s="392"/>
      <c r="F276" s="393"/>
      <c r="G276" s="393"/>
      <c r="H276" s="393"/>
      <c r="I276" s="129"/>
      <c r="J276" s="130"/>
      <c r="K276" s="394" t="s">
        <v>117</v>
      </c>
      <c r="L276" s="395" t="s">
        <v>246</v>
      </c>
      <c r="M276" s="319"/>
      <c r="N276" s="319"/>
      <c r="O276" s="319"/>
      <c r="P276" s="396"/>
      <c r="Q276" s="7"/>
      <c r="R276" s="395"/>
      <c r="S276" s="319"/>
      <c r="T276" s="319"/>
      <c r="U276" s="319"/>
      <c r="V276" s="319"/>
      <c r="W276" s="319"/>
      <c r="X276" s="319"/>
      <c r="Y276" s="320"/>
      <c r="Z276" s="225"/>
    </row>
    <row r="277" spans="1:26" ht="20.100000000000001" customHeight="1" x14ac:dyDescent="0.15">
      <c r="B277" s="225"/>
      <c r="E277" s="392"/>
      <c r="F277" s="393"/>
      <c r="G277" s="393"/>
      <c r="H277" s="393"/>
      <c r="I277" s="129"/>
      <c r="J277" s="130"/>
      <c r="K277" s="394" t="s">
        <v>118</v>
      </c>
      <c r="L277" s="395" t="s">
        <v>247</v>
      </c>
      <c r="M277" s="319"/>
      <c r="N277" s="319"/>
      <c r="O277" s="319"/>
      <c r="P277" s="396"/>
      <c r="Q277" s="7"/>
      <c r="R277" s="395"/>
      <c r="S277" s="319"/>
      <c r="T277" s="319"/>
      <c r="U277" s="319"/>
      <c r="V277" s="319"/>
      <c r="W277" s="319"/>
      <c r="X277" s="319"/>
      <c r="Y277" s="320"/>
      <c r="Z277" s="225"/>
    </row>
    <row r="278" spans="1:26" ht="20.100000000000001" customHeight="1" x14ac:dyDescent="0.15">
      <c r="A278" s="378">
        <f>IFERROR(IF(AND($Q278="○",TRIM($R278)=""),1001,0),3)</f>
        <v>0</v>
      </c>
      <c r="B278" s="225"/>
      <c r="E278" s="406"/>
      <c r="F278" s="407"/>
      <c r="G278" s="407"/>
      <c r="H278" s="407"/>
      <c r="I278" s="131"/>
      <c r="J278" s="132"/>
      <c r="K278" s="408" t="s">
        <v>119</v>
      </c>
      <c r="L278" s="400" t="s">
        <v>224</v>
      </c>
      <c r="M278" s="401"/>
      <c r="N278" s="401"/>
      <c r="O278" s="401"/>
      <c r="P278" s="402"/>
      <c r="Q278" s="10"/>
      <c r="R278" s="133"/>
      <c r="S278" s="134"/>
      <c r="T278" s="134"/>
      <c r="U278" s="134"/>
      <c r="V278" s="134"/>
      <c r="W278" s="134"/>
      <c r="X278" s="134"/>
      <c r="Y278" s="135"/>
      <c r="Z278" s="225"/>
    </row>
    <row r="279" spans="1:26" ht="20.100000000000001" customHeight="1" x14ac:dyDescent="0.15">
      <c r="A279" s="168">
        <f>IFERROR(IF(OR(AND(TRIM($I279)&lt;&gt;"", COUNTIF($Q279:$Q289,"○")&lt;1), AND(TRIM($I279)="", COUNTIF($Q279:$Q289,"○")&gt;0)),1001,0),3)</f>
        <v>0</v>
      </c>
      <c r="B279" s="225"/>
      <c r="E279" s="387" t="s">
        <v>142</v>
      </c>
      <c r="F279" s="388" t="s">
        <v>141</v>
      </c>
      <c r="G279" s="388"/>
      <c r="H279" s="388"/>
      <c r="I279" s="127"/>
      <c r="J279" s="128"/>
      <c r="K279" s="389" t="s">
        <v>127</v>
      </c>
      <c r="L279" s="390" t="s">
        <v>248</v>
      </c>
      <c r="M279" s="316"/>
      <c r="N279" s="316"/>
      <c r="O279" s="316"/>
      <c r="P279" s="391"/>
      <c r="Q279" s="11"/>
      <c r="R279" s="390"/>
      <c r="S279" s="316"/>
      <c r="T279" s="316"/>
      <c r="U279" s="316"/>
      <c r="V279" s="316"/>
      <c r="W279" s="316"/>
      <c r="X279" s="316"/>
      <c r="Y279" s="317"/>
      <c r="Z279" s="225"/>
    </row>
    <row r="280" spans="1:26" ht="20.100000000000001" customHeight="1" x14ac:dyDescent="0.15">
      <c r="B280" s="225"/>
      <c r="E280" s="392"/>
      <c r="F280" s="393"/>
      <c r="G280" s="393"/>
      <c r="H280" s="393"/>
      <c r="I280" s="129"/>
      <c r="J280" s="130"/>
      <c r="K280" s="394" t="s">
        <v>128</v>
      </c>
      <c r="L280" s="395" t="s">
        <v>249</v>
      </c>
      <c r="M280" s="319"/>
      <c r="N280" s="319"/>
      <c r="O280" s="319"/>
      <c r="P280" s="396"/>
      <c r="Q280" s="7"/>
      <c r="R280" s="395"/>
      <c r="S280" s="319"/>
      <c r="T280" s="319"/>
      <c r="U280" s="319"/>
      <c r="V280" s="319"/>
      <c r="W280" s="319"/>
      <c r="X280" s="319"/>
      <c r="Y280" s="320"/>
      <c r="Z280" s="225"/>
    </row>
    <row r="281" spans="1:26" ht="20.100000000000001" customHeight="1" x14ac:dyDescent="0.15">
      <c r="B281" s="225"/>
      <c r="E281" s="392"/>
      <c r="F281" s="393"/>
      <c r="G281" s="393"/>
      <c r="H281" s="393"/>
      <c r="I281" s="129"/>
      <c r="J281" s="130"/>
      <c r="K281" s="394" t="s">
        <v>123</v>
      </c>
      <c r="L281" s="395" t="s">
        <v>250</v>
      </c>
      <c r="M281" s="319"/>
      <c r="N281" s="319"/>
      <c r="O281" s="319"/>
      <c r="P281" s="396"/>
      <c r="Q281" s="7"/>
      <c r="R281" s="395"/>
      <c r="S281" s="319"/>
      <c r="T281" s="319"/>
      <c r="U281" s="319"/>
      <c r="V281" s="319"/>
      <c r="W281" s="319"/>
      <c r="X281" s="319"/>
      <c r="Y281" s="320"/>
      <c r="Z281" s="225"/>
    </row>
    <row r="282" spans="1:26" ht="20.100000000000001" customHeight="1" x14ac:dyDescent="0.15">
      <c r="B282" s="225"/>
      <c r="E282" s="392"/>
      <c r="F282" s="393"/>
      <c r="G282" s="393"/>
      <c r="H282" s="393"/>
      <c r="I282" s="129"/>
      <c r="J282" s="130"/>
      <c r="K282" s="394" t="s">
        <v>117</v>
      </c>
      <c r="L282" s="395" t="s">
        <v>251</v>
      </c>
      <c r="M282" s="319"/>
      <c r="N282" s="319"/>
      <c r="O282" s="319"/>
      <c r="P282" s="396"/>
      <c r="Q282" s="7"/>
      <c r="R282" s="395"/>
      <c r="S282" s="319"/>
      <c r="T282" s="319"/>
      <c r="U282" s="319"/>
      <c r="V282" s="319"/>
      <c r="W282" s="319"/>
      <c r="X282" s="319"/>
      <c r="Y282" s="320"/>
      <c r="Z282" s="225"/>
    </row>
    <row r="283" spans="1:26" ht="20.100000000000001" customHeight="1" x14ac:dyDescent="0.15">
      <c r="B283" s="225"/>
      <c r="E283" s="392"/>
      <c r="F283" s="393"/>
      <c r="G283" s="393"/>
      <c r="H283" s="393"/>
      <c r="I283" s="129"/>
      <c r="J283" s="130"/>
      <c r="K283" s="394" t="s">
        <v>118</v>
      </c>
      <c r="L283" s="395" t="s">
        <v>252</v>
      </c>
      <c r="M283" s="319"/>
      <c r="N283" s="319"/>
      <c r="O283" s="319"/>
      <c r="P283" s="396"/>
      <c r="Q283" s="7"/>
      <c r="R283" s="395"/>
      <c r="S283" s="319"/>
      <c r="T283" s="319"/>
      <c r="U283" s="319"/>
      <c r="V283" s="319"/>
      <c r="W283" s="319"/>
      <c r="X283" s="319"/>
      <c r="Y283" s="320"/>
      <c r="Z283" s="225"/>
    </row>
    <row r="284" spans="1:26" ht="20.100000000000001" customHeight="1" x14ac:dyDescent="0.15">
      <c r="B284" s="225"/>
      <c r="E284" s="392"/>
      <c r="F284" s="393"/>
      <c r="G284" s="393"/>
      <c r="H284" s="393"/>
      <c r="I284" s="129"/>
      <c r="J284" s="130"/>
      <c r="K284" s="394" t="s">
        <v>119</v>
      </c>
      <c r="L284" s="395" t="s">
        <v>253</v>
      </c>
      <c r="M284" s="319"/>
      <c r="N284" s="319"/>
      <c r="O284" s="319"/>
      <c r="P284" s="396"/>
      <c r="Q284" s="7"/>
      <c r="R284" s="395"/>
      <c r="S284" s="319"/>
      <c r="T284" s="319"/>
      <c r="U284" s="319"/>
      <c r="V284" s="319"/>
      <c r="W284" s="319"/>
      <c r="X284" s="319"/>
      <c r="Y284" s="320"/>
      <c r="Z284" s="225"/>
    </row>
    <row r="285" spans="1:26" ht="20.100000000000001" customHeight="1" x14ac:dyDescent="0.15">
      <c r="B285" s="225"/>
      <c r="E285" s="392"/>
      <c r="F285" s="393"/>
      <c r="G285" s="393"/>
      <c r="H285" s="393"/>
      <c r="I285" s="129"/>
      <c r="J285" s="130"/>
      <c r="K285" s="394" t="s">
        <v>120</v>
      </c>
      <c r="L285" s="395" t="s">
        <v>254</v>
      </c>
      <c r="M285" s="319"/>
      <c r="N285" s="319"/>
      <c r="O285" s="319"/>
      <c r="P285" s="396"/>
      <c r="Q285" s="7"/>
      <c r="R285" s="395"/>
      <c r="S285" s="319"/>
      <c r="T285" s="319"/>
      <c r="U285" s="319"/>
      <c r="V285" s="319"/>
      <c r="W285" s="319"/>
      <c r="X285" s="319"/>
      <c r="Y285" s="320"/>
      <c r="Z285" s="225"/>
    </row>
    <row r="286" spans="1:26" ht="20.100000000000001" customHeight="1" x14ac:dyDescent="0.15">
      <c r="B286" s="225"/>
      <c r="E286" s="392"/>
      <c r="F286" s="393"/>
      <c r="G286" s="393"/>
      <c r="H286" s="393"/>
      <c r="I286" s="129"/>
      <c r="J286" s="130"/>
      <c r="K286" s="394" t="s">
        <v>121</v>
      </c>
      <c r="L286" s="395" t="s">
        <v>255</v>
      </c>
      <c r="M286" s="319"/>
      <c r="N286" s="319"/>
      <c r="O286" s="319"/>
      <c r="P286" s="396"/>
      <c r="Q286" s="7"/>
      <c r="R286" s="395"/>
      <c r="S286" s="319"/>
      <c r="T286" s="319"/>
      <c r="U286" s="319"/>
      <c r="V286" s="319"/>
      <c r="W286" s="319"/>
      <c r="X286" s="319"/>
      <c r="Y286" s="320"/>
      <c r="Z286" s="225"/>
    </row>
    <row r="287" spans="1:26" ht="20.100000000000001" customHeight="1" x14ac:dyDescent="0.15">
      <c r="B287" s="225"/>
      <c r="E287" s="392"/>
      <c r="F287" s="393"/>
      <c r="G287" s="393"/>
      <c r="H287" s="393"/>
      <c r="I287" s="129"/>
      <c r="J287" s="130"/>
      <c r="K287" s="394" t="s">
        <v>124</v>
      </c>
      <c r="L287" s="395" t="s">
        <v>256</v>
      </c>
      <c r="M287" s="319"/>
      <c r="N287" s="319"/>
      <c r="O287" s="319"/>
      <c r="P287" s="396"/>
      <c r="Q287" s="7"/>
      <c r="R287" s="395"/>
      <c r="S287" s="319"/>
      <c r="T287" s="319"/>
      <c r="U287" s="319"/>
      <c r="V287" s="319"/>
      <c r="W287" s="319"/>
      <c r="X287" s="319"/>
      <c r="Y287" s="320"/>
      <c r="Z287" s="225"/>
    </row>
    <row r="288" spans="1:26" ht="20.100000000000001" customHeight="1" x14ac:dyDescent="0.15">
      <c r="B288" s="225"/>
      <c r="E288" s="392"/>
      <c r="F288" s="393"/>
      <c r="G288" s="393"/>
      <c r="H288" s="393"/>
      <c r="I288" s="129"/>
      <c r="J288" s="130"/>
      <c r="K288" s="394" t="s">
        <v>125</v>
      </c>
      <c r="L288" s="395" t="s">
        <v>257</v>
      </c>
      <c r="M288" s="319"/>
      <c r="N288" s="319"/>
      <c r="O288" s="319"/>
      <c r="P288" s="396"/>
      <c r="Q288" s="7"/>
      <c r="R288" s="395"/>
      <c r="S288" s="319"/>
      <c r="T288" s="319"/>
      <c r="U288" s="319"/>
      <c r="V288" s="319"/>
      <c r="W288" s="319"/>
      <c r="X288" s="319"/>
      <c r="Y288" s="320"/>
      <c r="Z288" s="225"/>
    </row>
    <row r="289" spans="1:26" ht="20.100000000000001" customHeight="1" x14ac:dyDescent="0.15">
      <c r="A289" s="378">
        <f>IFERROR(IF(AND($Q289="○",TRIM($R289)=""),1001,0),3)</f>
        <v>0</v>
      </c>
      <c r="B289" s="225"/>
      <c r="E289" s="397"/>
      <c r="F289" s="398"/>
      <c r="G289" s="398"/>
      <c r="H289" s="398"/>
      <c r="I289" s="131"/>
      <c r="J289" s="132"/>
      <c r="K289" s="399" t="s">
        <v>126</v>
      </c>
      <c r="L289" s="400" t="s">
        <v>224</v>
      </c>
      <c r="M289" s="401"/>
      <c r="N289" s="401"/>
      <c r="O289" s="401"/>
      <c r="P289" s="402"/>
      <c r="Q289" s="8"/>
      <c r="R289" s="133"/>
      <c r="S289" s="134"/>
      <c r="T289" s="134"/>
      <c r="U289" s="134"/>
      <c r="V289" s="134"/>
      <c r="W289" s="134"/>
      <c r="X289" s="134"/>
      <c r="Y289" s="135"/>
      <c r="Z289" s="225"/>
    </row>
    <row r="290" spans="1:26" ht="20.100000000000001" customHeight="1" x14ac:dyDescent="0.15">
      <c r="A290" s="168">
        <f>IFERROR(IF(OR(AND(TRIM($I290)&lt;&gt;"", COUNTIF($Q290:$Q300,"○")&lt;1), AND(TRIM($I290)="", COUNTIF($Q290:$Q300,"○")&gt;0)),1001,0),3)</f>
        <v>0</v>
      </c>
      <c r="B290" s="225"/>
      <c r="E290" s="403" t="s">
        <v>144</v>
      </c>
      <c r="F290" s="404" t="s">
        <v>143</v>
      </c>
      <c r="G290" s="404"/>
      <c r="H290" s="404"/>
      <c r="I290" s="127"/>
      <c r="J290" s="128"/>
      <c r="K290" s="405" t="s">
        <v>127</v>
      </c>
      <c r="L290" s="390" t="s">
        <v>258</v>
      </c>
      <c r="M290" s="316"/>
      <c r="N290" s="316"/>
      <c r="O290" s="316"/>
      <c r="P290" s="391"/>
      <c r="Q290" s="9"/>
      <c r="R290" s="390"/>
      <c r="S290" s="316"/>
      <c r="T290" s="316"/>
      <c r="U290" s="316"/>
      <c r="V290" s="316"/>
      <c r="W290" s="316"/>
      <c r="X290" s="316"/>
      <c r="Y290" s="317"/>
      <c r="Z290" s="225"/>
    </row>
    <row r="291" spans="1:26" ht="20.100000000000001" customHeight="1" x14ac:dyDescent="0.15">
      <c r="B291" s="225"/>
      <c r="E291" s="392"/>
      <c r="F291" s="393"/>
      <c r="G291" s="393"/>
      <c r="H291" s="393"/>
      <c r="I291" s="129"/>
      <c r="J291" s="130"/>
      <c r="K291" s="394" t="s">
        <v>128</v>
      </c>
      <c r="L291" s="395" t="s">
        <v>259</v>
      </c>
      <c r="M291" s="319"/>
      <c r="N291" s="319"/>
      <c r="O291" s="319"/>
      <c r="P291" s="396"/>
      <c r="Q291" s="7"/>
      <c r="R291" s="395"/>
      <c r="S291" s="319"/>
      <c r="T291" s="319"/>
      <c r="U291" s="319"/>
      <c r="V291" s="319"/>
      <c r="W291" s="319"/>
      <c r="X291" s="319"/>
      <c r="Y291" s="320"/>
      <c r="Z291" s="225"/>
    </row>
    <row r="292" spans="1:26" ht="20.100000000000001" customHeight="1" x14ac:dyDescent="0.15">
      <c r="B292" s="225"/>
      <c r="E292" s="392"/>
      <c r="F292" s="393"/>
      <c r="G292" s="393"/>
      <c r="H292" s="393"/>
      <c r="I292" s="129"/>
      <c r="J292" s="130"/>
      <c r="K292" s="394" t="s">
        <v>123</v>
      </c>
      <c r="L292" s="395" t="s">
        <v>260</v>
      </c>
      <c r="M292" s="319"/>
      <c r="N292" s="319"/>
      <c r="O292" s="319"/>
      <c r="P292" s="396"/>
      <c r="Q292" s="7"/>
      <c r="R292" s="395"/>
      <c r="S292" s="319"/>
      <c r="T292" s="319"/>
      <c r="U292" s="319"/>
      <c r="V292" s="319"/>
      <c r="W292" s="319"/>
      <c r="X292" s="319"/>
      <c r="Y292" s="320"/>
      <c r="Z292" s="225"/>
    </row>
    <row r="293" spans="1:26" ht="20.100000000000001" customHeight="1" x14ac:dyDescent="0.15">
      <c r="B293" s="225"/>
      <c r="E293" s="392"/>
      <c r="F293" s="393"/>
      <c r="G293" s="393"/>
      <c r="H293" s="393"/>
      <c r="I293" s="129"/>
      <c r="J293" s="130"/>
      <c r="K293" s="394" t="s">
        <v>117</v>
      </c>
      <c r="L293" s="395" t="s">
        <v>261</v>
      </c>
      <c r="M293" s="319"/>
      <c r="N293" s="319"/>
      <c r="O293" s="319"/>
      <c r="P293" s="396"/>
      <c r="Q293" s="7"/>
      <c r="R293" s="395" t="s">
        <v>388</v>
      </c>
      <c r="S293" s="319"/>
      <c r="T293" s="319"/>
      <c r="U293" s="319"/>
      <c r="V293" s="319"/>
      <c r="W293" s="319"/>
      <c r="X293" s="319"/>
      <c r="Y293" s="320"/>
      <c r="Z293" s="225"/>
    </row>
    <row r="294" spans="1:26" ht="20.100000000000001" customHeight="1" x14ac:dyDescent="0.15">
      <c r="B294" s="225"/>
      <c r="E294" s="392"/>
      <c r="F294" s="393"/>
      <c r="G294" s="393"/>
      <c r="H294" s="393"/>
      <c r="I294" s="129"/>
      <c r="J294" s="130"/>
      <c r="K294" s="394" t="s">
        <v>118</v>
      </c>
      <c r="L294" s="395" t="s">
        <v>262</v>
      </c>
      <c r="M294" s="319"/>
      <c r="N294" s="319"/>
      <c r="O294" s="319"/>
      <c r="P294" s="396"/>
      <c r="Q294" s="7"/>
      <c r="R294" s="395"/>
      <c r="S294" s="319"/>
      <c r="T294" s="319"/>
      <c r="U294" s="319"/>
      <c r="V294" s="319"/>
      <c r="W294" s="319"/>
      <c r="X294" s="319"/>
      <c r="Y294" s="320"/>
      <c r="Z294" s="225"/>
    </row>
    <row r="295" spans="1:26" ht="20.100000000000001" customHeight="1" x14ac:dyDescent="0.15">
      <c r="B295" s="225"/>
      <c r="E295" s="392"/>
      <c r="F295" s="393"/>
      <c r="G295" s="393"/>
      <c r="H295" s="393"/>
      <c r="I295" s="129"/>
      <c r="J295" s="130"/>
      <c r="K295" s="394" t="s">
        <v>119</v>
      </c>
      <c r="L295" s="395" t="s">
        <v>263</v>
      </c>
      <c r="M295" s="319"/>
      <c r="N295" s="319"/>
      <c r="O295" s="319"/>
      <c r="P295" s="396"/>
      <c r="Q295" s="7"/>
      <c r="R295" s="395"/>
      <c r="S295" s="319"/>
      <c r="T295" s="319"/>
      <c r="U295" s="319"/>
      <c r="V295" s="319"/>
      <c r="W295" s="319"/>
      <c r="X295" s="319"/>
      <c r="Y295" s="320"/>
      <c r="Z295" s="225"/>
    </row>
    <row r="296" spans="1:26" ht="20.100000000000001" customHeight="1" x14ac:dyDescent="0.15">
      <c r="B296" s="225"/>
      <c r="E296" s="392"/>
      <c r="F296" s="393"/>
      <c r="G296" s="393"/>
      <c r="H296" s="393"/>
      <c r="I296" s="129"/>
      <c r="J296" s="130"/>
      <c r="K296" s="394" t="s">
        <v>120</v>
      </c>
      <c r="L296" s="395" t="s">
        <v>264</v>
      </c>
      <c r="M296" s="319"/>
      <c r="N296" s="319"/>
      <c r="O296" s="319"/>
      <c r="P296" s="396"/>
      <c r="Q296" s="7"/>
      <c r="R296" s="395" t="s">
        <v>389</v>
      </c>
      <c r="S296" s="319"/>
      <c r="T296" s="319"/>
      <c r="U296" s="319"/>
      <c r="V296" s="319"/>
      <c r="W296" s="319"/>
      <c r="X296" s="319"/>
      <c r="Y296" s="320"/>
      <c r="Z296" s="225"/>
    </row>
    <row r="297" spans="1:26" ht="20.100000000000001" customHeight="1" x14ac:dyDescent="0.15">
      <c r="B297" s="225"/>
      <c r="E297" s="392"/>
      <c r="F297" s="393"/>
      <c r="G297" s="393"/>
      <c r="H297" s="393"/>
      <c r="I297" s="129"/>
      <c r="J297" s="130"/>
      <c r="K297" s="394" t="s">
        <v>121</v>
      </c>
      <c r="L297" s="395" t="s">
        <v>265</v>
      </c>
      <c r="M297" s="319"/>
      <c r="N297" s="319"/>
      <c r="O297" s="319"/>
      <c r="P297" s="396"/>
      <c r="Q297" s="7"/>
      <c r="R297" s="395" t="s">
        <v>390</v>
      </c>
      <c r="S297" s="319"/>
      <c r="T297" s="319"/>
      <c r="U297" s="319"/>
      <c r="V297" s="319"/>
      <c r="W297" s="319"/>
      <c r="X297" s="319"/>
      <c r="Y297" s="320"/>
      <c r="Z297" s="225"/>
    </row>
    <row r="298" spans="1:26" ht="20.100000000000001" customHeight="1" x14ac:dyDescent="0.15">
      <c r="B298" s="225"/>
      <c r="E298" s="392"/>
      <c r="F298" s="393"/>
      <c r="G298" s="393"/>
      <c r="H298" s="393"/>
      <c r="I298" s="129"/>
      <c r="J298" s="130"/>
      <c r="K298" s="394" t="s">
        <v>124</v>
      </c>
      <c r="L298" s="395" t="s">
        <v>266</v>
      </c>
      <c r="M298" s="319"/>
      <c r="N298" s="319"/>
      <c r="O298" s="319"/>
      <c r="P298" s="396"/>
      <c r="Q298" s="7"/>
      <c r="R298" s="395"/>
      <c r="S298" s="319"/>
      <c r="T298" s="319"/>
      <c r="U298" s="319"/>
      <c r="V298" s="319"/>
      <c r="W298" s="319"/>
      <c r="X298" s="319"/>
      <c r="Y298" s="320"/>
      <c r="Z298" s="225"/>
    </row>
    <row r="299" spans="1:26" ht="20.100000000000001" customHeight="1" x14ac:dyDescent="0.15">
      <c r="B299" s="225"/>
      <c r="E299" s="392"/>
      <c r="F299" s="393"/>
      <c r="G299" s="393"/>
      <c r="H299" s="393"/>
      <c r="I299" s="129"/>
      <c r="J299" s="130"/>
      <c r="K299" s="394" t="s">
        <v>125</v>
      </c>
      <c r="L299" s="395" t="s">
        <v>267</v>
      </c>
      <c r="M299" s="319"/>
      <c r="N299" s="319"/>
      <c r="O299" s="319"/>
      <c r="P299" s="396"/>
      <c r="Q299" s="7"/>
      <c r="R299" s="395"/>
      <c r="S299" s="319"/>
      <c r="T299" s="319"/>
      <c r="U299" s="319"/>
      <c r="V299" s="319"/>
      <c r="W299" s="319"/>
      <c r="X299" s="319"/>
      <c r="Y299" s="320"/>
      <c r="Z299" s="225"/>
    </row>
    <row r="300" spans="1:26" ht="20.100000000000001" customHeight="1" x14ac:dyDescent="0.15">
      <c r="A300" s="378">
        <f>IFERROR(IF(AND($Q300="○",TRIM($R300)=""),1001,0),3)</f>
        <v>0</v>
      </c>
      <c r="B300" s="225"/>
      <c r="E300" s="406"/>
      <c r="F300" s="407"/>
      <c r="G300" s="407"/>
      <c r="H300" s="407"/>
      <c r="I300" s="131"/>
      <c r="J300" s="132"/>
      <c r="K300" s="408" t="s">
        <v>126</v>
      </c>
      <c r="L300" s="400" t="s">
        <v>224</v>
      </c>
      <c r="M300" s="401"/>
      <c r="N300" s="401"/>
      <c r="O300" s="401"/>
      <c r="P300" s="402"/>
      <c r="Q300" s="10"/>
      <c r="R300" s="133"/>
      <c r="S300" s="134"/>
      <c r="T300" s="134"/>
      <c r="U300" s="134"/>
      <c r="V300" s="134"/>
      <c r="W300" s="134"/>
      <c r="X300" s="134"/>
      <c r="Y300" s="135"/>
      <c r="Z300" s="225"/>
    </row>
    <row r="301" spans="1:26" ht="20.100000000000001" customHeight="1" x14ac:dyDescent="0.15">
      <c r="A301" s="168">
        <f>IFERROR(IF(OR(AND(TRIM($I301)&lt;&gt;"", COUNTIF($Q301:$Q306,"○")&lt;1), AND(TRIM($I301)="", COUNTIF($Q301:$Q306,"○")&gt;0)),1001,0),3)</f>
        <v>0</v>
      </c>
      <c r="B301" s="225"/>
      <c r="E301" s="387" t="s">
        <v>146</v>
      </c>
      <c r="F301" s="409" t="s">
        <v>145</v>
      </c>
      <c r="G301" s="409"/>
      <c r="H301" s="409"/>
      <c r="I301" s="127"/>
      <c r="J301" s="128"/>
      <c r="K301" s="389" t="s">
        <v>127</v>
      </c>
      <c r="L301" s="390" t="s">
        <v>268</v>
      </c>
      <c r="M301" s="316"/>
      <c r="N301" s="316"/>
      <c r="O301" s="316"/>
      <c r="P301" s="391"/>
      <c r="Q301" s="11"/>
      <c r="R301" s="390" t="s">
        <v>391</v>
      </c>
      <c r="S301" s="316"/>
      <c r="T301" s="316"/>
      <c r="U301" s="316"/>
      <c r="V301" s="316"/>
      <c r="W301" s="316"/>
      <c r="X301" s="316"/>
      <c r="Y301" s="317"/>
      <c r="Z301" s="225"/>
    </row>
    <row r="302" spans="1:26" ht="20.100000000000001" customHeight="1" x14ac:dyDescent="0.15">
      <c r="B302" s="225"/>
      <c r="E302" s="392"/>
      <c r="F302" s="410"/>
      <c r="G302" s="410"/>
      <c r="H302" s="410"/>
      <c r="I302" s="129"/>
      <c r="J302" s="130"/>
      <c r="K302" s="394" t="s">
        <v>128</v>
      </c>
      <c r="L302" s="395" t="s">
        <v>269</v>
      </c>
      <c r="M302" s="319"/>
      <c r="N302" s="319"/>
      <c r="O302" s="319"/>
      <c r="P302" s="396"/>
      <c r="Q302" s="7"/>
      <c r="R302" s="395"/>
      <c r="S302" s="319"/>
      <c r="T302" s="319"/>
      <c r="U302" s="319"/>
      <c r="V302" s="319"/>
      <c r="W302" s="319"/>
      <c r="X302" s="319"/>
      <c r="Y302" s="320"/>
      <c r="Z302" s="225"/>
    </row>
    <row r="303" spans="1:26" ht="20.100000000000001" customHeight="1" x14ac:dyDescent="0.15">
      <c r="B303" s="225"/>
      <c r="E303" s="392"/>
      <c r="F303" s="410"/>
      <c r="G303" s="410"/>
      <c r="H303" s="410"/>
      <c r="I303" s="129"/>
      <c r="J303" s="130"/>
      <c r="K303" s="394" t="s">
        <v>123</v>
      </c>
      <c r="L303" s="395" t="s">
        <v>270</v>
      </c>
      <c r="M303" s="319"/>
      <c r="N303" s="319"/>
      <c r="O303" s="319"/>
      <c r="P303" s="396"/>
      <c r="Q303" s="7"/>
      <c r="R303" s="395"/>
      <c r="S303" s="319"/>
      <c r="T303" s="319"/>
      <c r="U303" s="319"/>
      <c r="V303" s="319"/>
      <c r="W303" s="319"/>
      <c r="X303" s="319"/>
      <c r="Y303" s="320"/>
      <c r="Z303" s="225"/>
    </row>
    <row r="304" spans="1:26" ht="20.100000000000001" customHeight="1" x14ac:dyDescent="0.15">
      <c r="B304" s="225"/>
      <c r="E304" s="392"/>
      <c r="F304" s="410"/>
      <c r="G304" s="410"/>
      <c r="H304" s="410"/>
      <c r="I304" s="129"/>
      <c r="J304" s="130"/>
      <c r="K304" s="394" t="s">
        <v>117</v>
      </c>
      <c r="L304" s="395" t="s">
        <v>271</v>
      </c>
      <c r="M304" s="319"/>
      <c r="N304" s="319"/>
      <c r="O304" s="319"/>
      <c r="P304" s="396"/>
      <c r="Q304" s="7"/>
      <c r="R304" s="395"/>
      <c r="S304" s="319"/>
      <c r="T304" s="319"/>
      <c r="U304" s="319"/>
      <c r="V304" s="319"/>
      <c r="W304" s="319"/>
      <c r="X304" s="319"/>
      <c r="Y304" s="320"/>
      <c r="Z304" s="225"/>
    </row>
    <row r="305" spans="1:26" ht="20.100000000000001" customHeight="1" x14ac:dyDescent="0.15">
      <c r="B305" s="225"/>
      <c r="E305" s="392"/>
      <c r="F305" s="410"/>
      <c r="G305" s="410"/>
      <c r="H305" s="410"/>
      <c r="I305" s="129"/>
      <c r="J305" s="130"/>
      <c r="K305" s="394" t="s">
        <v>118</v>
      </c>
      <c r="L305" s="395" t="s">
        <v>272</v>
      </c>
      <c r="M305" s="319"/>
      <c r="N305" s="319"/>
      <c r="O305" s="319"/>
      <c r="P305" s="396"/>
      <c r="Q305" s="7"/>
      <c r="R305" s="395"/>
      <c r="S305" s="319"/>
      <c r="T305" s="319"/>
      <c r="U305" s="319"/>
      <c r="V305" s="319"/>
      <c r="W305" s="319"/>
      <c r="X305" s="319"/>
      <c r="Y305" s="320"/>
      <c r="Z305" s="225"/>
    </row>
    <row r="306" spans="1:26" ht="20.100000000000001" customHeight="1" x14ac:dyDescent="0.15">
      <c r="A306" s="378">
        <f>IFERROR(IF(AND($Q306="○",TRIM($R306)=""),1001,0),3)</f>
        <v>0</v>
      </c>
      <c r="B306" s="225"/>
      <c r="E306" s="397"/>
      <c r="F306" s="411"/>
      <c r="G306" s="411"/>
      <c r="H306" s="411"/>
      <c r="I306" s="131"/>
      <c r="J306" s="132"/>
      <c r="K306" s="399" t="s">
        <v>119</v>
      </c>
      <c r="L306" s="400" t="s">
        <v>224</v>
      </c>
      <c r="M306" s="401"/>
      <c r="N306" s="401"/>
      <c r="O306" s="401"/>
      <c r="P306" s="402"/>
      <c r="Q306" s="8"/>
      <c r="R306" s="133"/>
      <c r="S306" s="134"/>
      <c r="T306" s="134"/>
      <c r="U306" s="134"/>
      <c r="V306" s="134"/>
      <c r="W306" s="134"/>
      <c r="X306" s="134"/>
      <c r="Y306" s="135"/>
      <c r="Z306" s="225"/>
    </row>
    <row r="307" spans="1:26" ht="20.100000000000001" customHeight="1" x14ac:dyDescent="0.15">
      <c r="A307" s="168">
        <f>IFERROR(IF(OR(AND(TRIM($I307)&lt;&gt;"", COUNTIF($Q307:$Q316,"○")&lt;1), AND(TRIM($I307)="", COUNTIF($Q307:$Q316,"○")&gt;0)),1001,0),3)</f>
        <v>0</v>
      </c>
      <c r="B307" s="225"/>
      <c r="E307" s="403" t="s">
        <v>148</v>
      </c>
      <c r="F307" s="404" t="s">
        <v>147</v>
      </c>
      <c r="G307" s="404"/>
      <c r="H307" s="404"/>
      <c r="I307" s="127"/>
      <c r="J307" s="128"/>
      <c r="K307" s="405" t="s">
        <v>127</v>
      </c>
      <c r="L307" s="390" t="s">
        <v>273</v>
      </c>
      <c r="M307" s="316"/>
      <c r="N307" s="316"/>
      <c r="O307" s="316"/>
      <c r="P307" s="391"/>
      <c r="Q307" s="9"/>
      <c r="R307" s="390"/>
      <c r="S307" s="316"/>
      <c r="T307" s="316"/>
      <c r="U307" s="316"/>
      <c r="V307" s="316"/>
      <c r="W307" s="316"/>
      <c r="X307" s="316"/>
      <c r="Y307" s="317"/>
      <c r="Z307" s="225"/>
    </row>
    <row r="308" spans="1:26" ht="20.100000000000001" customHeight="1" x14ac:dyDescent="0.15">
      <c r="B308" s="225"/>
      <c r="E308" s="392"/>
      <c r="F308" s="393"/>
      <c r="G308" s="393"/>
      <c r="H308" s="393"/>
      <c r="I308" s="129"/>
      <c r="J308" s="130"/>
      <c r="K308" s="394" t="s">
        <v>128</v>
      </c>
      <c r="L308" s="395" t="s">
        <v>274</v>
      </c>
      <c r="M308" s="319"/>
      <c r="N308" s="319"/>
      <c r="O308" s="319"/>
      <c r="P308" s="396"/>
      <c r="Q308" s="7"/>
      <c r="R308" s="395"/>
      <c r="S308" s="319"/>
      <c r="T308" s="319"/>
      <c r="U308" s="319"/>
      <c r="V308" s="319"/>
      <c r="W308" s="319"/>
      <c r="X308" s="319"/>
      <c r="Y308" s="320"/>
      <c r="Z308" s="225"/>
    </row>
    <row r="309" spans="1:26" ht="20.100000000000001" customHeight="1" x14ac:dyDescent="0.15">
      <c r="B309" s="225"/>
      <c r="E309" s="392"/>
      <c r="F309" s="393"/>
      <c r="G309" s="393"/>
      <c r="H309" s="393"/>
      <c r="I309" s="129"/>
      <c r="J309" s="130"/>
      <c r="K309" s="394" t="s">
        <v>123</v>
      </c>
      <c r="L309" s="395" t="s">
        <v>275</v>
      </c>
      <c r="M309" s="319"/>
      <c r="N309" s="319"/>
      <c r="O309" s="319"/>
      <c r="P309" s="396"/>
      <c r="Q309" s="7"/>
      <c r="R309" s="395"/>
      <c r="S309" s="319"/>
      <c r="T309" s="319"/>
      <c r="U309" s="319"/>
      <c r="V309" s="319"/>
      <c r="W309" s="319"/>
      <c r="X309" s="319"/>
      <c r="Y309" s="320"/>
      <c r="Z309" s="225"/>
    </row>
    <row r="310" spans="1:26" ht="20.100000000000001" customHeight="1" x14ac:dyDescent="0.15">
      <c r="B310" s="225"/>
      <c r="E310" s="392"/>
      <c r="F310" s="393"/>
      <c r="G310" s="393"/>
      <c r="H310" s="393"/>
      <c r="I310" s="129"/>
      <c r="J310" s="130"/>
      <c r="K310" s="394" t="s">
        <v>117</v>
      </c>
      <c r="L310" s="395" t="s">
        <v>276</v>
      </c>
      <c r="M310" s="319"/>
      <c r="N310" s="319"/>
      <c r="O310" s="319"/>
      <c r="P310" s="396"/>
      <c r="Q310" s="7"/>
      <c r="R310" s="395"/>
      <c r="S310" s="319"/>
      <c r="T310" s="319"/>
      <c r="U310" s="319"/>
      <c r="V310" s="319"/>
      <c r="W310" s="319"/>
      <c r="X310" s="319"/>
      <c r="Y310" s="320"/>
      <c r="Z310" s="225"/>
    </row>
    <row r="311" spans="1:26" ht="20.100000000000001" customHeight="1" x14ac:dyDescent="0.15">
      <c r="B311" s="225"/>
      <c r="E311" s="392"/>
      <c r="F311" s="393"/>
      <c r="G311" s="393"/>
      <c r="H311" s="393"/>
      <c r="I311" s="129"/>
      <c r="J311" s="130"/>
      <c r="K311" s="394" t="s">
        <v>118</v>
      </c>
      <c r="L311" s="395" t="s">
        <v>277</v>
      </c>
      <c r="M311" s="319"/>
      <c r="N311" s="319"/>
      <c r="O311" s="319"/>
      <c r="P311" s="396"/>
      <c r="Q311" s="7"/>
      <c r="R311" s="395"/>
      <c r="S311" s="319"/>
      <c r="T311" s="319"/>
      <c r="U311" s="319"/>
      <c r="V311" s="319"/>
      <c r="W311" s="319"/>
      <c r="X311" s="319"/>
      <c r="Y311" s="320"/>
      <c r="Z311" s="225"/>
    </row>
    <row r="312" spans="1:26" ht="20.100000000000001" customHeight="1" x14ac:dyDescent="0.15">
      <c r="B312" s="225"/>
      <c r="E312" s="392"/>
      <c r="F312" s="393"/>
      <c r="G312" s="393"/>
      <c r="H312" s="393"/>
      <c r="I312" s="129"/>
      <c r="J312" s="130"/>
      <c r="K312" s="394" t="s">
        <v>119</v>
      </c>
      <c r="L312" s="395" t="s">
        <v>278</v>
      </c>
      <c r="M312" s="319"/>
      <c r="N312" s="319"/>
      <c r="O312" s="319"/>
      <c r="P312" s="396"/>
      <c r="Q312" s="7"/>
      <c r="R312" s="395"/>
      <c r="S312" s="319"/>
      <c r="T312" s="319"/>
      <c r="U312" s="319"/>
      <c r="V312" s="319"/>
      <c r="W312" s="319"/>
      <c r="X312" s="319"/>
      <c r="Y312" s="320"/>
      <c r="Z312" s="225"/>
    </row>
    <row r="313" spans="1:26" ht="20.100000000000001" customHeight="1" x14ac:dyDescent="0.15">
      <c r="B313" s="225"/>
      <c r="E313" s="392"/>
      <c r="F313" s="393"/>
      <c r="G313" s="393"/>
      <c r="H313" s="393"/>
      <c r="I313" s="129"/>
      <c r="J313" s="130"/>
      <c r="K313" s="394" t="s">
        <v>120</v>
      </c>
      <c r="L313" s="395" t="s">
        <v>279</v>
      </c>
      <c r="M313" s="319"/>
      <c r="N313" s="319"/>
      <c r="O313" s="319"/>
      <c r="P313" s="396"/>
      <c r="Q313" s="7"/>
      <c r="R313" s="395" t="s">
        <v>392</v>
      </c>
      <c r="S313" s="319"/>
      <c r="T313" s="319"/>
      <c r="U313" s="319"/>
      <c r="V313" s="319"/>
      <c r="W313" s="319"/>
      <c r="X313" s="319"/>
      <c r="Y313" s="320"/>
      <c r="Z313" s="225"/>
    </row>
    <row r="314" spans="1:26" ht="20.100000000000001" customHeight="1" x14ac:dyDescent="0.15">
      <c r="B314" s="225"/>
      <c r="E314" s="392"/>
      <c r="F314" s="393"/>
      <c r="G314" s="393"/>
      <c r="H314" s="393"/>
      <c r="I314" s="129"/>
      <c r="J314" s="130"/>
      <c r="K314" s="394" t="s">
        <v>121</v>
      </c>
      <c r="L314" s="395" t="s">
        <v>280</v>
      </c>
      <c r="M314" s="319"/>
      <c r="N314" s="319"/>
      <c r="O314" s="319"/>
      <c r="P314" s="396"/>
      <c r="Q314" s="7"/>
      <c r="R314" s="395"/>
      <c r="S314" s="319"/>
      <c r="T314" s="319"/>
      <c r="U314" s="319"/>
      <c r="V314" s="319"/>
      <c r="W314" s="319"/>
      <c r="X314" s="319"/>
      <c r="Y314" s="320"/>
      <c r="Z314" s="225"/>
    </row>
    <row r="315" spans="1:26" ht="20.100000000000001" customHeight="1" x14ac:dyDescent="0.15">
      <c r="B315" s="225"/>
      <c r="E315" s="392"/>
      <c r="F315" s="393"/>
      <c r="G315" s="393"/>
      <c r="H315" s="393"/>
      <c r="I315" s="129"/>
      <c r="J315" s="130"/>
      <c r="K315" s="394" t="s">
        <v>124</v>
      </c>
      <c r="L315" s="395" t="s">
        <v>129</v>
      </c>
      <c r="M315" s="319"/>
      <c r="N315" s="319"/>
      <c r="O315" s="319"/>
      <c r="P315" s="396"/>
      <c r="Q315" s="7"/>
      <c r="R315" s="395"/>
      <c r="S315" s="319"/>
      <c r="T315" s="319"/>
      <c r="U315" s="319"/>
      <c r="V315" s="319"/>
      <c r="W315" s="319"/>
      <c r="X315" s="319"/>
      <c r="Y315" s="320"/>
      <c r="Z315" s="225"/>
    </row>
    <row r="316" spans="1:26" ht="20.100000000000001" customHeight="1" x14ac:dyDescent="0.15">
      <c r="A316" s="378">
        <f>IFERROR(IF(AND($Q316="○",TRIM($R316)=""),1001,0),3)</f>
        <v>0</v>
      </c>
      <c r="B316" s="225"/>
      <c r="E316" s="406"/>
      <c r="F316" s="407"/>
      <c r="G316" s="407"/>
      <c r="H316" s="407"/>
      <c r="I316" s="131"/>
      <c r="J316" s="132"/>
      <c r="K316" s="408" t="s">
        <v>125</v>
      </c>
      <c r="L316" s="400" t="s">
        <v>224</v>
      </c>
      <c r="M316" s="401"/>
      <c r="N316" s="401"/>
      <c r="O316" s="401"/>
      <c r="P316" s="402"/>
      <c r="Q316" s="10"/>
      <c r="R316" s="133"/>
      <c r="S316" s="134"/>
      <c r="T316" s="134"/>
      <c r="U316" s="134"/>
      <c r="V316" s="134"/>
      <c r="W316" s="134"/>
      <c r="X316" s="134"/>
      <c r="Y316" s="135"/>
      <c r="Z316" s="225"/>
    </row>
    <row r="317" spans="1:26" ht="20.100000000000001" customHeight="1" x14ac:dyDescent="0.15">
      <c r="A317" s="168">
        <f>IFERROR(IF(OR(AND(TRIM($I317)&lt;&gt;"", COUNTIF($Q317:$Q324,"○")&lt;1), AND(TRIM($I317)="", COUNTIF($Q317:$Q324,"○")&gt;0)),1001,0),3)</f>
        <v>0</v>
      </c>
      <c r="B317" s="225"/>
      <c r="E317" s="387" t="s">
        <v>150</v>
      </c>
      <c r="F317" s="409" t="s">
        <v>149</v>
      </c>
      <c r="G317" s="409"/>
      <c r="H317" s="409"/>
      <c r="I317" s="127"/>
      <c r="J317" s="128"/>
      <c r="K317" s="389" t="s">
        <v>127</v>
      </c>
      <c r="L317" s="390" t="s">
        <v>281</v>
      </c>
      <c r="M317" s="316"/>
      <c r="N317" s="316"/>
      <c r="O317" s="316"/>
      <c r="P317" s="391"/>
      <c r="Q317" s="11"/>
      <c r="R317" s="390"/>
      <c r="S317" s="316"/>
      <c r="T317" s="316"/>
      <c r="U317" s="316"/>
      <c r="V317" s="316"/>
      <c r="W317" s="316"/>
      <c r="X317" s="316"/>
      <c r="Y317" s="317"/>
      <c r="Z317" s="225"/>
    </row>
    <row r="318" spans="1:26" ht="20.100000000000001" customHeight="1" x14ac:dyDescent="0.15">
      <c r="B318" s="225"/>
      <c r="E318" s="392"/>
      <c r="F318" s="410"/>
      <c r="G318" s="410"/>
      <c r="H318" s="410"/>
      <c r="I318" s="129"/>
      <c r="J318" s="130"/>
      <c r="K318" s="394" t="s">
        <v>128</v>
      </c>
      <c r="L318" s="395" t="s">
        <v>282</v>
      </c>
      <c r="M318" s="319"/>
      <c r="N318" s="319"/>
      <c r="O318" s="319"/>
      <c r="P318" s="396"/>
      <c r="Q318" s="7"/>
      <c r="R318" s="395"/>
      <c r="S318" s="319"/>
      <c r="T318" s="319"/>
      <c r="U318" s="319"/>
      <c r="V318" s="319"/>
      <c r="W318" s="319"/>
      <c r="X318" s="319"/>
      <c r="Y318" s="320"/>
      <c r="Z318" s="225"/>
    </row>
    <row r="319" spans="1:26" ht="20.100000000000001" customHeight="1" x14ac:dyDescent="0.15">
      <c r="B319" s="225"/>
      <c r="E319" s="392"/>
      <c r="F319" s="410"/>
      <c r="G319" s="410"/>
      <c r="H319" s="410"/>
      <c r="I319" s="129"/>
      <c r="J319" s="130"/>
      <c r="K319" s="394" t="s">
        <v>123</v>
      </c>
      <c r="L319" s="395" t="s">
        <v>283</v>
      </c>
      <c r="M319" s="319"/>
      <c r="N319" s="319"/>
      <c r="O319" s="319"/>
      <c r="P319" s="396"/>
      <c r="Q319" s="7"/>
      <c r="R319" s="395"/>
      <c r="S319" s="319"/>
      <c r="T319" s="319"/>
      <c r="U319" s="319"/>
      <c r="V319" s="319"/>
      <c r="W319" s="319"/>
      <c r="X319" s="319"/>
      <c r="Y319" s="320"/>
      <c r="Z319" s="225"/>
    </row>
    <row r="320" spans="1:26" ht="20.100000000000001" customHeight="1" x14ac:dyDescent="0.15">
      <c r="B320" s="225"/>
      <c r="E320" s="392"/>
      <c r="F320" s="410"/>
      <c r="G320" s="410"/>
      <c r="H320" s="410"/>
      <c r="I320" s="129"/>
      <c r="J320" s="130"/>
      <c r="K320" s="394" t="s">
        <v>117</v>
      </c>
      <c r="L320" s="395" t="s">
        <v>284</v>
      </c>
      <c r="M320" s="319"/>
      <c r="N320" s="319"/>
      <c r="O320" s="319"/>
      <c r="P320" s="396"/>
      <c r="Q320" s="7"/>
      <c r="R320" s="395"/>
      <c r="S320" s="319"/>
      <c r="T320" s="319"/>
      <c r="U320" s="319"/>
      <c r="V320" s="319"/>
      <c r="W320" s="319"/>
      <c r="X320" s="319"/>
      <c r="Y320" s="320"/>
      <c r="Z320" s="225"/>
    </row>
    <row r="321" spans="1:26" ht="20.100000000000001" customHeight="1" x14ac:dyDescent="0.15">
      <c r="B321" s="225"/>
      <c r="E321" s="392"/>
      <c r="F321" s="410"/>
      <c r="G321" s="410"/>
      <c r="H321" s="410"/>
      <c r="I321" s="129"/>
      <c r="J321" s="130"/>
      <c r="K321" s="394" t="s">
        <v>118</v>
      </c>
      <c r="L321" s="395" t="s">
        <v>285</v>
      </c>
      <c r="M321" s="319"/>
      <c r="N321" s="319"/>
      <c r="O321" s="319"/>
      <c r="P321" s="396"/>
      <c r="Q321" s="7"/>
      <c r="R321" s="395"/>
      <c r="S321" s="319"/>
      <c r="T321" s="319"/>
      <c r="U321" s="319"/>
      <c r="V321" s="319"/>
      <c r="W321" s="319"/>
      <c r="X321" s="319"/>
      <c r="Y321" s="320"/>
      <c r="Z321" s="225"/>
    </row>
    <row r="322" spans="1:26" ht="20.100000000000001" customHeight="1" x14ac:dyDescent="0.15">
      <c r="B322" s="225"/>
      <c r="E322" s="392"/>
      <c r="F322" s="410"/>
      <c r="G322" s="410"/>
      <c r="H322" s="410"/>
      <c r="I322" s="129"/>
      <c r="J322" s="130"/>
      <c r="K322" s="394" t="s">
        <v>119</v>
      </c>
      <c r="L322" s="395" t="s">
        <v>286</v>
      </c>
      <c r="M322" s="319"/>
      <c r="N322" s="319"/>
      <c r="O322" s="319"/>
      <c r="P322" s="396"/>
      <c r="Q322" s="7"/>
      <c r="R322" s="395" t="s">
        <v>393</v>
      </c>
      <c r="S322" s="319"/>
      <c r="T322" s="319"/>
      <c r="U322" s="319"/>
      <c r="V322" s="319"/>
      <c r="W322" s="319"/>
      <c r="X322" s="319"/>
      <c r="Y322" s="320"/>
      <c r="Z322" s="225"/>
    </row>
    <row r="323" spans="1:26" ht="20.100000000000001" customHeight="1" x14ac:dyDescent="0.15">
      <c r="B323" s="225"/>
      <c r="E323" s="392"/>
      <c r="F323" s="410"/>
      <c r="G323" s="410"/>
      <c r="H323" s="410"/>
      <c r="I323" s="129"/>
      <c r="J323" s="130"/>
      <c r="K323" s="394" t="s">
        <v>120</v>
      </c>
      <c r="L323" s="395" t="s">
        <v>287</v>
      </c>
      <c r="M323" s="319"/>
      <c r="N323" s="319"/>
      <c r="O323" s="319"/>
      <c r="P323" s="396"/>
      <c r="Q323" s="7"/>
      <c r="R323" s="395"/>
      <c r="S323" s="319"/>
      <c r="T323" s="319"/>
      <c r="U323" s="319"/>
      <c r="V323" s="319"/>
      <c r="W323" s="319"/>
      <c r="X323" s="319"/>
      <c r="Y323" s="320"/>
      <c r="Z323" s="225"/>
    </row>
    <row r="324" spans="1:26" ht="20.100000000000001" customHeight="1" x14ac:dyDescent="0.15">
      <c r="A324" s="378">
        <f>IFERROR(IF(AND($Q324="○",TRIM($R324)=""),1001,0),3)</f>
        <v>0</v>
      </c>
      <c r="B324" s="225"/>
      <c r="E324" s="397"/>
      <c r="F324" s="411"/>
      <c r="G324" s="411"/>
      <c r="H324" s="411"/>
      <c r="I324" s="131"/>
      <c r="J324" s="132"/>
      <c r="K324" s="399" t="s">
        <v>121</v>
      </c>
      <c r="L324" s="400" t="s">
        <v>224</v>
      </c>
      <c r="M324" s="401"/>
      <c r="N324" s="401"/>
      <c r="O324" s="401"/>
      <c r="P324" s="402"/>
      <c r="Q324" s="8"/>
      <c r="R324" s="133"/>
      <c r="S324" s="134"/>
      <c r="T324" s="134"/>
      <c r="U324" s="134"/>
      <c r="V324" s="134"/>
      <c r="W324" s="134"/>
      <c r="X324" s="134"/>
      <c r="Y324" s="135"/>
      <c r="Z324" s="225"/>
    </row>
    <row r="325" spans="1:26" ht="20.100000000000001" customHeight="1" x14ac:dyDescent="0.15">
      <c r="A325" s="168">
        <f>IFERROR(IF(OR(AND(TRIM($I325)&lt;&gt;"", COUNTIF($Q325:$Q334,"○")&lt;1), AND(TRIM($I325)="", COUNTIF($Q325:$Q334,"○")&gt;0)),1001,0),3)</f>
        <v>0</v>
      </c>
      <c r="B325" s="225"/>
      <c r="E325" s="403" t="s">
        <v>152</v>
      </c>
      <c r="F325" s="404" t="s">
        <v>151</v>
      </c>
      <c r="G325" s="404"/>
      <c r="H325" s="404"/>
      <c r="I325" s="127"/>
      <c r="J325" s="128"/>
      <c r="K325" s="405" t="s">
        <v>127</v>
      </c>
      <c r="L325" s="390" t="s">
        <v>288</v>
      </c>
      <c r="M325" s="316"/>
      <c r="N325" s="316"/>
      <c r="O325" s="316"/>
      <c r="P325" s="391"/>
      <c r="Q325" s="9"/>
      <c r="R325" s="390" t="s">
        <v>394</v>
      </c>
      <c r="S325" s="316"/>
      <c r="T325" s="316"/>
      <c r="U325" s="316"/>
      <c r="V325" s="316"/>
      <c r="W325" s="316"/>
      <c r="X325" s="316"/>
      <c r="Y325" s="317"/>
      <c r="Z325" s="225"/>
    </row>
    <row r="326" spans="1:26" ht="20.100000000000001" customHeight="1" x14ac:dyDescent="0.15">
      <c r="B326" s="225"/>
      <c r="E326" s="392"/>
      <c r="F326" s="393"/>
      <c r="G326" s="393"/>
      <c r="H326" s="393"/>
      <c r="I326" s="129"/>
      <c r="J326" s="130"/>
      <c r="K326" s="394" t="s">
        <v>128</v>
      </c>
      <c r="L326" s="395" t="s">
        <v>289</v>
      </c>
      <c r="M326" s="319"/>
      <c r="N326" s="319"/>
      <c r="O326" s="319"/>
      <c r="P326" s="396"/>
      <c r="Q326" s="7"/>
      <c r="R326" s="395"/>
      <c r="S326" s="319"/>
      <c r="T326" s="319"/>
      <c r="U326" s="319"/>
      <c r="V326" s="319"/>
      <c r="W326" s="319"/>
      <c r="X326" s="319"/>
      <c r="Y326" s="320"/>
      <c r="Z326" s="225"/>
    </row>
    <row r="327" spans="1:26" ht="20.100000000000001" customHeight="1" x14ac:dyDescent="0.15">
      <c r="B327" s="225"/>
      <c r="E327" s="392"/>
      <c r="F327" s="393"/>
      <c r="G327" s="393"/>
      <c r="H327" s="393"/>
      <c r="I327" s="129"/>
      <c r="J327" s="130"/>
      <c r="K327" s="394" t="s">
        <v>123</v>
      </c>
      <c r="L327" s="395" t="s">
        <v>290</v>
      </c>
      <c r="M327" s="319"/>
      <c r="N327" s="319"/>
      <c r="O327" s="319"/>
      <c r="P327" s="396"/>
      <c r="Q327" s="7"/>
      <c r="R327" s="395"/>
      <c r="S327" s="319"/>
      <c r="T327" s="319"/>
      <c r="U327" s="319"/>
      <c r="V327" s="319"/>
      <c r="W327" s="319"/>
      <c r="X327" s="319"/>
      <c r="Y327" s="320"/>
      <c r="Z327" s="225"/>
    </row>
    <row r="328" spans="1:26" ht="20.100000000000001" customHeight="1" x14ac:dyDescent="0.15">
      <c r="B328" s="225"/>
      <c r="E328" s="392"/>
      <c r="F328" s="393"/>
      <c r="G328" s="393"/>
      <c r="H328" s="393"/>
      <c r="I328" s="129"/>
      <c r="J328" s="130"/>
      <c r="K328" s="394" t="s">
        <v>117</v>
      </c>
      <c r="L328" s="395" t="s">
        <v>291</v>
      </c>
      <c r="M328" s="319"/>
      <c r="N328" s="319"/>
      <c r="O328" s="319"/>
      <c r="P328" s="396"/>
      <c r="Q328" s="7"/>
      <c r="R328" s="395" t="s">
        <v>395</v>
      </c>
      <c r="S328" s="319"/>
      <c r="T328" s="319"/>
      <c r="U328" s="319"/>
      <c r="V328" s="319"/>
      <c r="W328" s="319"/>
      <c r="X328" s="319"/>
      <c r="Y328" s="320"/>
      <c r="Z328" s="225"/>
    </row>
    <row r="329" spans="1:26" ht="20.100000000000001" customHeight="1" x14ac:dyDescent="0.15">
      <c r="B329" s="225"/>
      <c r="E329" s="392"/>
      <c r="F329" s="393"/>
      <c r="G329" s="393"/>
      <c r="H329" s="393"/>
      <c r="I329" s="129"/>
      <c r="J329" s="130"/>
      <c r="K329" s="394" t="s">
        <v>118</v>
      </c>
      <c r="L329" s="395" t="s">
        <v>292</v>
      </c>
      <c r="M329" s="319"/>
      <c r="N329" s="319"/>
      <c r="O329" s="319"/>
      <c r="P329" s="396"/>
      <c r="Q329" s="7"/>
      <c r="R329" s="395"/>
      <c r="S329" s="319"/>
      <c r="T329" s="319"/>
      <c r="U329" s="319"/>
      <c r="V329" s="319"/>
      <c r="W329" s="319"/>
      <c r="X329" s="319"/>
      <c r="Y329" s="320"/>
      <c r="Z329" s="225"/>
    </row>
    <row r="330" spans="1:26" ht="20.100000000000001" customHeight="1" x14ac:dyDescent="0.15">
      <c r="B330" s="225"/>
      <c r="E330" s="392"/>
      <c r="F330" s="393"/>
      <c r="G330" s="393"/>
      <c r="H330" s="393"/>
      <c r="I330" s="129"/>
      <c r="J330" s="130"/>
      <c r="K330" s="394" t="s">
        <v>119</v>
      </c>
      <c r="L330" s="395" t="s">
        <v>293</v>
      </c>
      <c r="M330" s="319"/>
      <c r="N330" s="319"/>
      <c r="O330" s="319"/>
      <c r="P330" s="396"/>
      <c r="Q330" s="7"/>
      <c r="R330" s="395"/>
      <c r="S330" s="319"/>
      <c r="T330" s="319"/>
      <c r="U330" s="319"/>
      <c r="V330" s="319"/>
      <c r="W330" s="319"/>
      <c r="X330" s="319"/>
      <c r="Y330" s="320"/>
      <c r="Z330" s="225"/>
    </row>
    <row r="331" spans="1:26" ht="20.100000000000001" customHeight="1" x14ac:dyDescent="0.15">
      <c r="B331" s="225"/>
      <c r="E331" s="392"/>
      <c r="F331" s="393"/>
      <c r="G331" s="393"/>
      <c r="H331" s="393"/>
      <c r="I331" s="129"/>
      <c r="J331" s="130"/>
      <c r="K331" s="394" t="s">
        <v>120</v>
      </c>
      <c r="L331" s="395" t="s">
        <v>294</v>
      </c>
      <c r="M331" s="319"/>
      <c r="N331" s="319"/>
      <c r="O331" s="319"/>
      <c r="P331" s="396"/>
      <c r="Q331" s="7"/>
      <c r="R331" s="395"/>
      <c r="S331" s="319"/>
      <c r="T331" s="319"/>
      <c r="U331" s="319"/>
      <c r="V331" s="319"/>
      <c r="W331" s="319"/>
      <c r="X331" s="319"/>
      <c r="Y331" s="320"/>
      <c r="Z331" s="225"/>
    </row>
    <row r="332" spans="1:26" ht="20.100000000000001" customHeight="1" x14ac:dyDescent="0.15">
      <c r="B332" s="225"/>
      <c r="E332" s="392"/>
      <c r="F332" s="393"/>
      <c r="G332" s="393"/>
      <c r="H332" s="393"/>
      <c r="I332" s="129"/>
      <c r="J332" s="130"/>
      <c r="K332" s="394" t="s">
        <v>121</v>
      </c>
      <c r="L332" s="395" t="s">
        <v>295</v>
      </c>
      <c r="M332" s="319"/>
      <c r="N332" s="319"/>
      <c r="O332" s="319"/>
      <c r="P332" s="396"/>
      <c r="Q332" s="7"/>
      <c r="R332" s="395"/>
      <c r="S332" s="319"/>
      <c r="T332" s="319"/>
      <c r="U332" s="319"/>
      <c r="V332" s="319"/>
      <c r="W332" s="319"/>
      <c r="X332" s="319"/>
      <c r="Y332" s="320"/>
      <c r="Z332" s="225"/>
    </row>
    <row r="333" spans="1:26" ht="20.100000000000001" customHeight="1" x14ac:dyDescent="0.15">
      <c r="B333" s="225"/>
      <c r="E333" s="392"/>
      <c r="F333" s="393"/>
      <c r="G333" s="393"/>
      <c r="H333" s="393"/>
      <c r="I333" s="129"/>
      <c r="J333" s="130"/>
      <c r="K333" s="394" t="s">
        <v>124</v>
      </c>
      <c r="L333" s="395" t="s">
        <v>296</v>
      </c>
      <c r="M333" s="319"/>
      <c r="N333" s="319"/>
      <c r="O333" s="319"/>
      <c r="P333" s="396"/>
      <c r="Q333" s="7"/>
      <c r="R333" s="395"/>
      <c r="S333" s="319"/>
      <c r="T333" s="319"/>
      <c r="U333" s="319"/>
      <c r="V333" s="319"/>
      <c r="W333" s="319"/>
      <c r="X333" s="319"/>
      <c r="Y333" s="320"/>
      <c r="Z333" s="225"/>
    </row>
    <row r="334" spans="1:26" ht="20.100000000000001" customHeight="1" x14ac:dyDescent="0.15">
      <c r="A334" s="378">
        <f>IFERROR(IF(AND($Q334="○",TRIM($R334)=""),1001,0),3)</f>
        <v>0</v>
      </c>
      <c r="B334" s="225"/>
      <c r="E334" s="406"/>
      <c r="F334" s="407"/>
      <c r="G334" s="407"/>
      <c r="H334" s="407"/>
      <c r="I334" s="131"/>
      <c r="J334" s="132"/>
      <c r="K334" s="408" t="s">
        <v>125</v>
      </c>
      <c r="L334" s="400" t="s">
        <v>224</v>
      </c>
      <c r="M334" s="401"/>
      <c r="N334" s="401"/>
      <c r="O334" s="401"/>
      <c r="P334" s="402"/>
      <c r="Q334" s="10"/>
      <c r="R334" s="133"/>
      <c r="S334" s="134"/>
      <c r="T334" s="134"/>
      <c r="U334" s="134"/>
      <c r="V334" s="134"/>
      <c r="W334" s="134"/>
      <c r="X334" s="134"/>
      <c r="Y334" s="135"/>
      <c r="Z334" s="225"/>
    </row>
    <row r="335" spans="1:26" ht="20.100000000000001" customHeight="1" x14ac:dyDescent="0.15">
      <c r="A335" s="168">
        <f>IFERROR(IF(OR(AND(TRIM($I335)&lt;&gt;"", COUNTIF($Q335:$Q346,"○")&lt;1), AND(TRIM($I335)="", COUNTIF($Q335:$Q346,"○")&gt;0)),1001,0),3)</f>
        <v>0</v>
      </c>
      <c r="B335" s="225"/>
      <c r="E335" s="387" t="s">
        <v>153</v>
      </c>
      <c r="F335" s="388" t="s">
        <v>205</v>
      </c>
      <c r="G335" s="388"/>
      <c r="H335" s="388"/>
      <c r="I335" s="127"/>
      <c r="J335" s="128"/>
      <c r="K335" s="389" t="s">
        <v>127</v>
      </c>
      <c r="L335" s="390" t="s">
        <v>297</v>
      </c>
      <c r="M335" s="316"/>
      <c r="N335" s="316"/>
      <c r="O335" s="316"/>
      <c r="P335" s="391"/>
      <c r="Q335" s="11"/>
      <c r="R335" s="390"/>
      <c r="S335" s="316"/>
      <c r="T335" s="316"/>
      <c r="U335" s="316"/>
      <c r="V335" s="316"/>
      <c r="W335" s="316"/>
      <c r="X335" s="316"/>
      <c r="Y335" s="317"/>
      <c r="Z335" s="225"/>
    </row>
    <row r="336" spans="1:26" ht="20.100000000000001" customHeight="1" x14ac:dyDescent="0.15">
      <c r="B336" s="225"/>
      <c r="E336" s="392"/>
      <c r="F336" s="393"/>
      <c r="G336" s="393"/>
      <c r="H336" s="393"/>
      <c r="I336" s="129"/>
      <c r="J336" s="130"/>
      <c r="K336" s="394" t="s">
        <v>128</v>
      </c>
      <c r="L336" s="395" t="s">
        <v>298</v>
      </c>
      <c r="M336" s="319"/>
      <c r="N336" s="319"/>
      <c r="O336" s="319"/>
      <c r="P336" s="396"/>
      <c r="Q336" s="7"/>
      <c r="R336" s="395"/>
      <c r="S336" s="319"/>
      <c r="T336" s="319"/>
      <c r="U336" s="319"/>
      <c r="V336" s="319"/>
      <c r="W336" s="319"/>
      <c r="X336" s="319"/>
      <c r="Y336" s="320"/>
      <c r="Z336" s="225"/>
    </row>
    <row r="337" spans="1:26" ht="20.100000000000001" customHeight="1" x14ac:dyDescent="0.15">
      <c r="B337" s="225"/>
      <c r="E337" s="392"/>
      <c r="F337" s="393"/>
      <c r="G337" s="393"/>
      <c r="H337" s="393"/>
      <c r="I337" s="129"/>
      <c r="J337" s="130"/>
      <c r="K337" s="394" t="s">
        <v>123</v>
      </c>
      <c r="L337" s="395" t="s">
        <v>299</v>
      </c>
      <c r="M337" s="319"/>
      <c r="N337" s="319"/>
      <c r="O337" s="319"/>
      <c r="P337" s="396"/>
      <c r="Q337" s="7"/>
      <c r="R337" s="395"/>
      <c r="S337" s="319"/>
      <c r="T337" s="319"/>
      <c r="U337" s="319"/>
      <c r="V337" s="319"/>
      <c r="W337" s="319"/>
      <c r="X337" s="319"/>
      <c r="Y337" s="320"/>
      <c r="Z337" s="225"/>
    </row>
    <row r="338" spans="1:26" ht="20.100000000000001" customHeight="1" x14ac:dyDescent="0.15">
      <c r="B338" s="225"/>
      <c r="E338" s="392"/>
      <c r="F338" s="393"/>
      <c r="G338" s="393"/>
      <c r="H338" s="393"/>
      <c r="I338" s="129"/>
      <c r="J338" s="130"/>
      <c r="K338" s="394" t="s">
        <v>117</v>
      </c>
      <c r="L338" s="395" t="s">
        <v>300</v>
      </c>
      <c r="M338" s="319"/>
      <c r="N338" s="319"/>
      <c r="O338" s="319"/>
      <c r="P338" s="396"/>
      <c r="Q338" s="7"/>
      <c r="R338" s="395"/>
      <c r="S338" s="319"/>
      <c r="T338" s="319"/>
      <c r="U338" s="319"/>
      <c r="V338" s="319"/>
      <c r="W338" s="319"/>
      <c r="X338" s="319"/>
      <c r="Y338" s="320"/>
      <c r="Z338" s="225"/>
    </row>
    <row r="339" spans="1:26" ht="20.100000000000001" customHeight="1" x14ac:dyDescent="0.15">
      <c r="B339" s="225"/>
      <c r="E339" s="392"/>
      <c r="F339" s="393"/>
      <c r="G339" s="393"/>
      <c r="H339" s="393"/>
      <c r="I339" s="129"/>
      <c r="J339" s="130"/>
      <c r="K339" s="394" t="s">
        <v>118</v>
      </c>
      <c r="L339" s="395" t="s">
        <v>301</v>
      </c>
      <c r="M339" s="319"/>
      <c r="N339" s="319"/>
      <c r="O339" s="319"/>
      <c r="P339" s="396"/>
      <c r="Q339" s="7"/>
      <c r="R339" s="395"/>
      <c r="S339" s="319"/>
      <c r="T339" s="319"/>
      <c r="U339" s="319"/>
      <c r="V339" s="319"/>
      <c r="W339" s="319"/>
      <c r="X339" s="319"/>
      <c r="Y339" s="320"/>
      <c r="Z339" s="225"/>
    </row>
    <row r="340" spans="1:26" ht="20.100000000000001" customHeight="1" x14ac:dyDescent="0.15">
      <c r="B340" s="225"/>
      <c r="E340" s="392"/>
      <c r="F340" s="393"/>
      <c r="G340" s="393"/>
      <c r="H340" s="393"/>
      <c r="I340" s="129"/>
      <c r="J340" s="130"/>
      <c r="K340" s="394" t="s">
        <v>119</v>
      </c>
      <c r="L340" s="395" t="s">
        <v>302</v>
      </c>
      <c r="M340" s="319"/>
      <c r="N340" s="319"/>
      <c r="O340" s="319"/>
      <c r="P340" s="396"/>
      <c r="Q340" s="7"/>
      <c r="R340" s="395"/>
      <c r="S340" s="319"/>
      <c r="T340" s="319"/>
      <c r="U340" s="319"/>
      <c r="V340" s="319"/>
      <c r="W340" s="319"/>
      <c r="X340" s="319"/>
      <c r="Y340" s="320"/>
      <c r="Z340" s="225"/>
    </row>
    <row r="341" spans="1:26" ht="20.100000000000001" customHeight="1" x14ac:dyDescent="0.15">
      <c r="B341" s="225"/>
      <c r="E341" s="392"/>
      <c r="F341" s="393"/>
      <c r="G341" s="393"/>
      <c r="H341" s="393"/>
      <c r="I341" s="129"/>
      <c r="J341" s="130"/>
      <c r="K341" s="394" t="s">
        <v>120</v>
      </c>
      <c r="L341" s="395" t="s">
        <v>303</v>
      </c>
      <c r="M341" s="319"/>
      <c r="N341" s="319"/>
      <c r="O341" s="319"/>
      <c r="P341" s="396"/>
      <c r="Q341" s="7"/>
      <c r="R341" s="395"/>
      <c r="S341" s="319"/>
      <c r="T341" s="319"/>
      <c r="U341" s="319"/>
      <c r="V341" s="319"/>
      <c r="W341" s="319"/>
      <c r="X341" s="319"/>
      <c r="Y341" s="320"/>
      <c r="Z341" s="225"/>
    </row>
    <row r="342" spans="1:26" ht="20.100000000000001" customHeight="1" x14ac:dyDescent="0.15">
      <c r="B342" s="225"/>
      <c r="E342" s="392"/>
      <c r="F342" s="393"/>
      <c r="G342" s="393"/>
      <c r="H342" s="393"/>
      <c r="I342" s="129"/>
      <c r="J342" s="130"/>
      <c r="K342" s="394" t="s">
        <v>121</v>
      </c>
      <c r="L342" s="395" t="s">
        <v>304</v>
      </c>
      <c r="M342" s="319"/>
      <c r="N342" s="319"/>
      <c r="O342" s="319"/>
      <c r="P342" s="396"/>
      <c r="Q342" s="7"/>
      <c r="R342" s="395"/>
      <c r="S342" s="319"/>
      <c r="T342" s="319"/>
      <c r="U342" s="319"/>
      <c r="V342" s="319"/>
      <c r="W342" s="319"/>
      <c r="X342" s="319"/>
      <c r="Y342" s="320"/>
      <c r="Z342" s="225"/>
    </row>
    <row r="343" spans="1:26" ht="20.100000000000001" customHeight="1" x14ac:dyDescent="0.15">
      <c r="B343" s="225"/>
      <c r="E343" s="392"/>
      <c r="F343" s="393"/>
      <c r="G343" s="393"/>
      <c r="H343" s="393"/>
      <c r="I343" s="129"/>
      <c r="J343" s="130"/>
      <c r="K343" s="394" t="s">
        <v>124</v>
      </c>
      <c r="L343" s="395" t="s">
        <v>305</v>
      </c>
      <c r="M343" s="319"/>
      <c r="N343" s="319"/>
      <c r="O343" s="319"/>
      <c r="P343" s="396"/>
      <c r="Q343" s="7"/>
      <c r="R343" s="395"/>
      <c r="S343" s="319"/>
      <c r="T343" s="319"/>
      <c r="U343" s="319"/>
      <c r="V343" s="319"/>
      <c r="W343" s="319"/>
      <c r="X343" s="319"/>
      <c r="Y343" s="320"/>
      <c r="Z343" s="225"/>
    </row>
    <row r="344" spans="1:26" ht="20.100000000000001" customHeight="1" x14ac:dyDescent="0.15">
      <c r="B344" s="225"/>
      <c r="E344" s="392"/>
      <c r="F344" s="393"/>
      <c r="G344" s="393"/>
      <c r="H344" s="393"/>
      <c r="I344" s="129"/>
      <c r="J344" s="130"/>
      <c r="K344" s="394" t="s">
        <v>125</v>
      </c>
      <c r="L344" s="395" t="s">
        <v>306</v>
      </c>
      <c r="M344" s="319"/>
      <c r="N344" s="319"/>
      <c r="O344" s="319"/>
      <c r="P344" s="396"/>
      <c r="Q344" s="7"/>
      <c r="R344" s="395"/>
      <c r="S344" s="319"/>
      <c r="T344" s="319"/>
      <c r="U344" s="319"/>
      <c r="V344" s="319"/>
      <c r="W344" s="319"/>
      <c r="X344" s="319"/>
      <c r="Y344" s="320"/>
      <c r="Z344" s="225"/>
    </row>
    <row r="345" spans="1:26" ht="20.100000000000001" customHeight="1" x14ac:dyDescent="0.15">
      <c r="B345" s="225"/>
      <c r="E345" s="392"/>
      <c r="F345" s="393"/>
      <c r="G345" s="393"/>
      <c r="H345" s="393"/>
      <c r="I345" s="129"/>
      <c r="J345" s="130"/>
      <c r="K345" s="394" t="s">
        <v>126</v>
      </c>
      <c r="L345" s="395" t="s">
        <v>307</v>
      </c>
      <c r="M345" s="319"/>
      <c r="N345" s="319"/>
      <c r="O345" s="319"/>
      <c r="P345" s="396"/>
      <c r="Q345" s="7"/>
      <c r="R345" s="395"/>
      <c r="S345" s="319"/>
      <c r="T345" s="319"/>
      <c r="U345" s="319"/>
      <c r="V345" s="319"/>
      <c r="W345" s="319"/>
      <c r="X345" s="319"/>
      <c r="Y345" s="320"/>
      <c r="Z345" s="225"/>
    </row>
    <row r="346" spans="1:26" ht="20.100000000000001" customHeight="1" x14ac:dyDescent="0.15">
      <c r="A346" s="378">
        <f>IFERROR(IF(AND($Q346="○",TRIM($R346)=""),1001,0),3)</f>
        <v>0</v>
      </c>
      <c r="B346" s="225"/>
      <c r="E346" s="397"/>
      <c r="F346" s="398"/>
      <c r="G346" s="398"/>
      <c r="H346" s="398"/>
      <c r="I346" s="131"/>
      <c r="J346" s="132"/>
      <c r="K346" s="399" t="s">
        <v>130</v>
      </c>
      <c r="L346" s="400" t="s">
        <v>224</v>
      </c>
      <c r="M346" s="401"/>
      <c r="N346" s="401"/>
      <c r="O346" s="401"/>
      <c r="P346" s="402"/>
      <c r="Q346" s="8"/>
      <c r="R346" s="133"/>
      <c r="S346" s="134"/>
      <c r="T346" s="134"/>
      <c r="U346" s="134"/>
      <c r="V346" s="134"/>
      <c r="W346" s="134"/>
      <c r="X346" s="134"/>
      <c r="Y346" s="135"/>
      <c r="Z346" s="225"/>
    </row>
    <row r="347" spans="1:26" ht="20.100000000000001" customHeight="1" x14ac:dyDescent="0.15">
      <c r="A347" s="168">
        <f>IFERROR(IF(OR(AND(TRIM($I347)&lt;&gt;"", COUNTIF($Q347:$Q353,"○")&lt;1), AND(TRIM($I347)="", COUNTIF($Q347:$Q353,"○")&gt;0)),1001,0),3)</f>
        <v>0</v>
      </c>
      <c r="B347" s="225"/>
      <c r="E347" s="403" t="s">
        <v>154</v>
      </c>
      <c r="F347" s="412" t="s">
        <v>155</v>
      </c>
      <c r="G347" s="412"/>
      <c r="H347" s="412"/>
      <c r="I347" s="127"/>
      <c r="J347" s="128"/>
      <c r="K347" s="405" t="s">
        <v>127</v>
      </c>
      <c r="L347" s="390" t="s">
        <v>308</v>
      </c>
      <c r="M347" s="316"/>
      <c r="N347" s="316"/>
      <c r="O347" s="316"/>
      <c r="P347" s="391"/>
      <c r="Q347" s="9"/>
      <c r="R347" s="390" t="s">
        <v>396</v>
      </c>
      <c r="S347" s="316"/>
      <c r="T347" s="316"/>
      <c r="U347" s="316"/>
      <c r="V347" s="316"/>
      <c r="W347" s="316"/>
      <c r="X347" s="316"/>
      <c r="Y347" s="317"/>
      <c r="Z347" s="225"/>
    </row>
    <row r="348" spans="1:26" ht="20.100000000000001" customHeight="1" x14ac:dyDescent="0.15">
      <c r="B348" s="225"/>
      <c r="E348" s="392"/>
      <c r="F348" s="410"/>
      <c r="G348" s="410"/>
      <c r="H348" s="410"/>
      <c r="I348" s="129"/>
      <c r="J348" s="130"/>
      <c r="K348" s="394" t="s">
        <v>128</v>
      </c>
      <c r="L348" s="395" t="s">
        <v>309</v>
      </c>
      <c r="M348" s="319"/>
      <c r="N348" s="319"/>
      <c r="O348" s="319"/>
      <c r="P348" s="396"/>
      <c r="Q348" s="7"/>
      <c r="R348" s="395"/>
      <c r="S348" s="319"/>
      <c r="T348" s="319"/>
      <c r="U348" s="319"/>
      <c r="V348" s="319"/>
      <c r="W348" s="319"/>
      <c r="X348" s="319"/>
      <c r="Y348" s="320"/>
      <c r="Z348" s="225"/>
    </row>
    <row r="349" spans="1:26" ht="20.100000000000001" customHeight="1" x14ac:dyDescent="0.15">
      <c r="B349" s="225"/>
      <c r="E349" s="392"/>
      <c r="F349" s="410"/>
      <c r="G349" s="410"/>
      <c r="H349" s="410"/>
      <c r="I349" s="129"/>
      <c r="J349" s="130"/>
      <c r="K349" s="394" t="s">
        <v>123</v>
      </c>
      <c r="L349" s="395" t="s">
        <v>310</v>
      </c>
      <c r="M349" s="319"/>
      <c r="N349" s="319"/>
      <c r="O349" s="319"/>
      <c r="P349" s="396"/>
      <c r="Q349" s="7"/>
      <c r="R349" s="395"/>
      <c r="S349" s="319"/>
      <c r="T349" s="319"/>
      <c r="U349" s="319"/>
      <c r="V349" s="319"/>
      <c r="W349" s="319"/>
      <c r="X349" s="319"/>
      <c r="Y349" s="320"/>
      <c r="Z349" s="225"/>
    </row>
    <row r="350" spans="1:26" ht="20.100000000000001" customHeight="1" x14ac:dyDescent="0.15">
      <c r="B350" s="225"/>
      <c r="E350" s="392"/>
      <c r="F350" s="410"/>
      <c r="G350" s="410"/>
      <c r="H350" s="410"/>
      <c r="I350" s="129"/>
      <c r="J350" s="130"/>
      <c r="K350" s="394" t="s">
        <v>117</v>
      </c>
      <c r="L350" s="395" t="s">
        <v>311</v>
      </c>
      <c r="M350" s="319"/>
      <c r="N350" s="319"/>
      <c r="O350" s="319"/>
      <c r="P350" s="396"/>
      <c r="Q350" s="7"/>
      <c r="R350" s="395"/>
      <c r="S350" s="319"/>
      <c r="T350" s="319"/>
      <c r="U350" s="319"/>
      <c r="V350" s="319"/>
      <c r="W350" s="319"/>
      <c r="X350" s="319"/>
      <c r="Y350" s="320"/>
      <c r="Z350" s="225"/>
    </row>
    <row r="351" spans="1:26" ht="20.100000000000001" customHeight="1" x14ac:dyDescent="0.15">
      <c r="B351" s="225"/>
      <c r="E351" s="392"/>
      <c r="F351" s="410"/>
      <c r="G351" s="410"/>
      <c r="H351" s="410"/>
      <c r="I351" s="129"/>
      <c r="J351" s="130"/>
      <c r="K351" s="394" t="s">
        <v>118</v>
      </c>
      <c r="L351" s="395" t="s">
        <v>312</v>
      </c>
      <c r="M351" s="319"/>
      <c r="N351" s="319"/>
      <c r="O351" s="319"/>
      <c r="P351" s="396"/>
      <c r="Q351" s="7"/>
      <c r="R351" s="395"/>
      <c r="S351" s="319"/>
      <c r="T351" s="319"/>
      <c r="U351" s="319"/>
      <c r="V351" s="319"/>
      <c r="W351" s="319"/>
      <c r="X351" s="319"/>
      <c r="Y351" s="320"/>
      <c r="Z351" s="225"/>
    </row>
    <row r="352" spans="1:26" ht="20.100000000000001" customHeight="1" x14ac:dyDescent="0.15">
      <c r="B352" s="225"/>
      <c r="E352" s="392"/>
      <c r="F352" s="410"/>
      <c r="G352" s="410"/>
      <c r="H352" s="410"/>
      <c r="I352" s="129"/>
      <c r="J352" s="130"/>
      <c r="K352" s="394" t="s">
        <v>119</v>
      </c>
      <c r="L352" s="395" t="s">
        <v>313</v>
      </c>
      <c r="M352" s="319"/>
      <c r="N352" s="319"/>
      <c r="O352" s="319"/>
      <c r="P352" s="396"/>
      <c r="Q352" s="7"/>
      <c r="R352" s="395"/>
      <c r="S352" s="319"/>
      <c r="T352" s="319"/>
      <c r="U352" s="319"/>
      <c r="V352" s="319"/>
      <c r="W352" s="319"/>
      <c r="X352" s="319"/>
      <c r="Y352" s="320"/>
      <c r="Z352" s="225"/>
    </row>
    <row r="353" spans="1:26" ht="20.100000000000001" customHeight="1" x14ac:dyDescent="0.15">
      <c r="A353" s="378">
        <f>IFERROR(IF(AND($Q353="○",TRIM($R353)=""),1001,0),3)</f>
        <v>0</v>
      </c>
      <c r="B353" s="225"/>
      <c r="E353" s="406"/>
      <c r="F353" s="413"/>
      <c r="G353" s="413"/>
      <c r="H353" s="413"/>
      <c r="I353" s="131"/>
      <c r="J353" s="132"/>
      <c r="K353" s="408" t="s">
        <v>120</v>
      </c>
      <c r="L353" s="400" t="s">
        <v>224</v>
      </c>
      <c r="M353" s="401"/>
      <c r="N353" s="401"/>
      <c r="O353" s="401"/>
      <c r="P353" s="402"/>
      <c r="Q353" s="10"/>
      <c r="R353" s="133"/>
      <c r="S353" s="134"/>
      <c r="T353" s="134"/>
      <c r="U353" s="134"/>
      <c r="V353" s="134"/>
      <c r="W353" s="134"/>
      <c r="X353" s="134"/>
      <c r="Y353" s="135"/>
      <c r="Z353" s="225"/>
    </row>
    <row r="354" spans="1:26" ht="20.100000000000001" customHeight="1" x14ac:dyDescent="0.15">
      <c r="A354" s="168">
        <f>IFERROR(IF(OR(AND(TRIM($I354)&lt;&gt;"", COUNTIF($Q354:$Q359,"○")&lt;1), AND(TRIM($I354)="", COUNTIF($Q354:$Q359,"○")&gt;0)),1001,0),3)</f>
        <v>0</v>
      </c>
      <c r="B354" s="225"/>
      <c r="E354" s="387" t="s">
        <v>157</v>
      </c>
      <c r="F354" s="388" t="s">
        <v>156</v>
      </c>
      <c r="G354" s="388"/>
      <c r="H354" s="388"/>
      <c r="I354" s="127"/>
      <c r="J354" s="128"/>
      <c r="K354" s="389" t="s">
        <v>127</v>
      </c>
      <c r="L354" s="390" t="s">
        <v>314</v>
      </c>
      <c r="M354" s="316"/>
      <c r="N354" s="316"/>
      <c r="O354" s="316"/>
      <c r="P354" s="391"/>
      <c r="Q354" s="11"/>
      <c r="R354" s="390"/>
      <c r="S354" s="316"/>
      <c r="T354" s="316"/>
      <c r="U354" s="316"/>
      <c r="V354" s="316"/>
      <c r="W354" s="316"/>
      <c r="X354" s="316"/>
      <c r="Y354" s="317"/>
      <c r="Z354" s="225"/>
    </row>
    <row r="355" spans="1:26" ht="20.100000000000001" customHeight="1" x14ac:dyDescent="0.15">
      <c r="B355" s="225"/>
      <c r="E355" s="392"/>
      <c r="F355" s="393"/>
      <c r="G355" s="393"/>
      <c r="H355" s="393"/>
      <c r="I355" s="129"/>
      <c r="J355" s="130"/>
      <c r="K355" s="394" t="s">
        <v>128</v>
      </c>
      <c r="L355" s="395" t="s">
        <v>315</v>
      </c>
      <c r="M355" s="319"/>
      <c r="N355" s="319"/>
      <c r="O355" s="319"/>
      <c r="P355" s="396"/>
      <c r="Q355" s="7"/>
      <c r="R355" s="395"/>
      <c r="S355" s="319"/>
      <c r="T355" s="319"/>
      <c r="U355" s="319"/>
      <c r="V355" s="319"/>
      <c r="W355" s="319"/>
      <c r="X355" s="319"/>
      <c r="Y355" s="320"/>
      <c r="Z355" s="225"/>
    </row>
    <row r="356" spans="1:26" ht="20.100000000000001" customHeight="1" x14ac:dyDescent="0.15">
      <c r="B356" s="225"/>
      <c r="E356" s="392"/>
      <c r="F356" s="393"/>
      <c r="G356" s="393"/>
      <c r="H356" s="393"/>
      <c r="I356" s="129"/>
      <c r="J356" s="130"/>
      <c r="K356" s="394" t="s">
        <v>123</v>
      </c>
      <c r="L356" s="395" t="s">
        <v>316</v>
      </c>
      <c r="M356" s="319"/>
      <c r="N356" s="319"/>
      <c r="O356" s="319"/>
      <c r="P356" s="396"/>
      <c r="Q356" s="7"/>
      <c r="R356" s="395"/>
      <c r="S356" s="319"/>
      <c r="T356" s="319"/>
      <c r="U356" s="319"/>
      <c r="V356" s="319"/>
      <c r="W356" s="319"/>
      <c r="X356" s="319"/>
      <c r="Y356" s="320"/>
      <c r="Z356" s="225"/>
    </row>
    <row r="357" spans="1:26" ht="20.100000000000001" customHeight="1" x14ac:dyDescent="0.15">
      <c r="B357" s="225"/>
      <c r="E357" s="392"/>
      <c r="F357" s="393"/>
      <c r="G357" s="393"/>
      <c r="H357" s="393"/>
      <c r="I357" s="129"/>
      <c r="J357" s="130"/>
      <c r="K357" s="394" t="s">
        <v>117</v>
      </c>
      <c r="L357" s="395" t="s">
        <v>317</v>
      </c>
      <c r="M357" s="319"/>
      <c r="N357" s="319"/>
      <c r="O357" s="319"/>
      <c r="P357" s="396"/>
      <c r="Q357" s="7"/>
      <c r="R357" s="395"/>
      <c r="S357" s="319"/>
      <c r="T357" s="319"/>
      <c r="U357" s="319"/>
      <c r="V357" s="319"/>
      <c r="W357" s="319"/>
      <c r="X357" s="319"/>
      <c r="Y357" s="320"/>
      <c r="Z357" s="225"/>
    </row>
    <row r="358" spans="1:26" ht="20.100000000000001" customHeight="1" x14ac:dyDescent="0.15">
      <c r="B358" s="225"/>
      <c r="E358" s="392"/>
      <c r="F358" s="393"/>
      <c r="G358" s="393"/>
      <c r="H358" s="393"/>
      <c r="I358" s="129"/>
      <c r="J358" s="130"/>
      <c r="K358" s="394" t="s">
        <v>118</v>
      </c>
      <c r="L358" s="395" t="s">
        <v>318</v>
      </c>
      <c r="M358" s="319"/>
      <c r="N358" s="319"/>
      <c r="O358" s="319"/>
      <c r="P358" s="396"/>
      <c r="Q358" s="7"/>
      <c r="R358" s="395"/>
      <c r="S358" s="319"/>
      <c r="T358" s="319"/>
      <c r="U358" s="319"/>
      <c r="V358" s="319"/>
      <c r="W358" s="319"/>
      <c r="X358" s="319"/>
      <c r="Y358" s="320"/>
      <c r="Z358" s="225"/>
    </row>
    <row r="359" spans="1:26" ht="20.100000000000001" customHeight="1" x14ac:dyDescent="0.15">
      <c r="A359" s="378">
        <f>IFERROR(IF(AND($Q359="○",TRIM($R359)=""),1001,0),3)</f>
        <v>0</v>
      </c>
      <c r="B359" s="225"/>
      <c r="E359" s="397"/>
      <c r="F359" s="398"/>
      <c r="G359" s="398"/>
      <c r="H359" s="398"/>
      <c r="I359" s="131"/>
      <c r="J359" s="132"/>
      <c r="K359" s="399" t="s">
        <v>119</v>
      </c>
      <c r="L359" s="400" t="s">
        <v>224</v>
      </c>
      <c r="M359" s="401"/>
      <c r="N359" s="401"/>
      <c r="O359" s="401"/>
      <c r="P359" s="402"/>
      <c r="Q359" s="8"/>
      <c r="R359" s="133"/>
      <c r="S359" s="134"/>
      <c r="T359" s="134"/>
      <c r="U359" s="134"/>
      <c r="V359" s="134"/>
      <c r="W359" s="134"/>
      <c r="X359" s="134"/>
      <c r="Y359" s="135"/>
      <c r="Z359" s="225"/>
    </row>
    <row r="360" spans="1:26" ht="20.100000000000001" customHeight="1" x14ac:dyDescent="0.15">
      <c r="A360" s="168">
        <f>IFERROR(IF(OR(AND(TRIM($I360)&lt;&gt;"", COUNTIF($Q360:$Q368,"○")&lt;1), AND(TRIM($I360)="", COUNTIF($Q360:$Q368,"○")&gt;0)),1001,0),3)</f>
        <v>0</v>
      </c>
      <c r="B360" s="225"/>
      <c r="E360" s="403" t="s">
        <v>159</v>
      </c>
      <c r="F360" s="404" t="s">
        <v>158</v>
      </c>
      <c r="G360" s="404"/>
      <c r="H360" s="404"/>
      <c r="I360" s="127"/>
      <c r="J360" s="128"/>
      <c r="K360" s="405" t="s">
        <v>127</v>
      </c>
      <c r="L360" s="390" t="s">
        <v>319</v>
      </c>
      <c r="M360" s="316"/>
      <c r="N360" s="316"/>
      <c r="O360" s="316"/>
      <c r="P360" s="391"/>
      <c r="Q360" s="9"/>
      <c r="R360" s="390"/>
      <c r="S360" s="316"/>
      <c r="T360" s="316"/>
      <c r="U360" s="316"/>
      <c r="V360" s="316"/>
      <c r="W360" s="316"/>
      <c r="X360" s="316"/>
      <c r="Y360" s="317"/>
      <c r="Z360" s="225"/>
    </row>
    <row r="361" spans="1:26" ht="20.100000000000001" customHeight="1" x14ac:dyDescent="0.15">
      <c r="B361" s="225"/>
      <c r="E361" s="392"/>
      <c r="F361" s="393"/>
      <c r="G361" s="393"/>
      <c r="H361" s="393"/>
      <c r="I361" s="129"/>
      <c r="J361" s="130"/>
      <c r="K361" s="394" t="s">
        <v>128</v>
      </c>
      <c r="L361" s="395" t="s">
        <v>320</v>
      </c>
      <c r="M361" s="319"/>
      <c r="N361" s="319"/>
      <c r="O361" s="319"/>
      <c r="P361" s="396"/>
      <c r="Q361" s="7"/>
      <c r="R361" s="395"/>
      <c r="S361" s="319"/>
      <c r="T361" s="319"/>
      <c r="U361" s="319"/>
      <c r="V361" s="319"/>
      <c r="W361" s="319"/>
      <c r="X361" s="319"/>
      <c r="Y361" s="320"/>
      <c r="Z361" s="225"/>
    </row>
    <row r="362" spans="1:26" ht="20.100000000000001" customHeight="1" x14ac:dyDescent="0.15">
      <c r="B362" s="225"/>
      <c r="E362" s="392"/>
      <c r="F362" s="393"/>
      <c r="G362" s="393"/>
      <c r="H362" s="393"/>
      <c r="I362" s="129"/>
      <c r="J362" s="130"/>
      <c r="K362" s="394" t="s">
        <v>123</v>
      </c>
      <c r="L362" s="395" t="s">
        <v>321</v>
      </c>
      <c r="M362" s="319"/>
      <c r="N362" s="319"/>
      <c r="O362" s="319"/>
      <c r="P362" s="396"/>
      <c r="Q362" s="7"/>
      <c r="R362" s="395"/>
      <c r="S362" s="319"/>
      <c r="T362" s="319"/>
      <c r="U362" s="319"/>
      <c r="V362" s="319"/>
      <c r="W362" s="319"/>
      <c r="X362" s="319"/>
      <c r="Y362" s="320"/>
      <c r="Z362" s="225"/>
    </row>
    <row r="363" spans="1:26" ht="20.100000000000001" customHeight="1" x14ac:dyDescent="0.15">
      <c r="B363" s="225"/>
      <c r="E363" s="392"/>
      <c r="F363" s="393"/>
      <c r="G363" s="393"/>
      <c r="H363" s="393"/>
      <c r="I363" s="129"/>
      <c r="J363" s="130"/>
      <c r="K363" s="394" t="s">
        <v>117</v>
      </c>
      <c r="L363" s="395" t="s">
        <v>322</v>
      </c>
      <c r="M363" s="319"/>
      <c r="N363" s="319"/>
      <c r="O363" s="319"/>
      <c r="P363" s="396"/>
      <c r="Q363" s="7"/>
      <c r="R363" s="395" t="s">
        <v>397</v>
      </c>
      <c r="S363" s="319"/>
      <c r="T363" s="319"/>
      <c r="U363" s="319"/>
      <c r="V363" s="319"/>
      <c r="W363" s="319"/>
      <c r="X363" s="319"/>
      <c r="Y363" s="320"/>
      <c r="Z363" s="225"/>
    </row>
    <row r="364" spans="1:26" ht="20.100000000000001" customHeight="1" x14ac:dyDescent="0.15">
      <c r="B364" s="225"/>
      <c r="E364" s="392"/>
      <c r="F364" s="393"/>
      <c r="G364" s="393"/>
      <c r="H364" s="393"/>
      <c r="I364" s="129"/>
      <c r="J364" s="130"/>
      <c r="K364" s="394" t="s">
        <v>118</v>
      </c>
      <c r="L364" s="395" t="s">
        <v>323</v>
      </c>
      <c r="M364" s="319"/>
      <c r="N364" s="319"/>
      <c r="O364" s="319"/>
      <c r="P364" s="396"/>
      <c r="Q364" s="7"/>
      <c r="R364" s="395" t="s">
        <v>398</v>
      </c>
      <c r="S364" s="319"/>
      <c r="T364" s="319"/>
      <c r="U364" s="319"/>
      <c r="V364" s="319"/>
      <c r="W364" s="319"/>
      <c r="X364" s="319"/>
      <c r="Y364" s="320"/>
      <c r="Z364" s="225"/>
    </row>
    <row r="365" spans="1:26" ht="20.100000000000001" customHeight="1" x14ac:dyDescent="0.15">
      <c r="B365" s="225"/>
      <c r="E365" s="392"/>
      <c r="F365" s="393"/>
      <c r="G365" s="393"/>
      <c r="H365" s="393"/>
      <c r="I365" s="129"/>
      <c r="J365" s="130"/>
      <c r="K365" s="394" t="s">
        <v>119</v>
      </c>
      <c r="L365" s="395" t="s">
        <v>324</v>
      </c>
      <c r="M365" s="319"/>
      <c r="N365" s="319"/>
      <c r="O365" s="319"/>
      <c r="P365" s="396"/>
      <c r="Q365" s="7"/>
      <c r="R365" s="395"/>
      <c r="S365" s="319"/>
      <c r="T365" s="319"/>
      <c r="U365" s="319"/>
      <c r="V365" s="319"/>
      <c r="W365" s="319"/>
      <c r="X365" s="319"/>
      <c r="Y365" s="320"/>
      <c r="Z365" s="225"/>
    </row>
    <row r="366" spans="1:26" ht="20.100000000000001" customHeight="1" x14ac:dyDescent="0.15">
      <c r="B366" s="225"/>
      <c r="E366" s="392"/>
      <c r="F366" s="393"/>
      <c r="G366" s="393"/>
      <c r="H366" s="393"/>
      <c r="I366" s="129"/>
      <c r="J366" s="130"/>
      <c r="K366" s="394" t="s">
        <v>120</v>
      </c>
      <c r="L366" s="395" t="s">
        <v>325</v>
      </c>
      <c r="M366" s="319"/>
      <c r="N366" s="319"/>
      <c r="O366" s="319"/>
      <c r="P366" s="396"/>
      <c r="Q366" s="7"/>
      <c r="R366" s="395"/>
      <c r="S366" s="319"/>
      <c r="T366" s="319"/>
      <c r="U366" s="319"/>
      <c r="V366" s="319"/>
      <c r="W366" s="319"/>
      <c r="X366" s="319"/>
      <c r="Y366" s="320"/>
      <c r="Z366" s="225"/>
    </row>
    <row r="367" spans="1:26" ht="20.100000000000001" customHeight="1" x14ac:dyDescent="0.15">
      <c r="B367" s="225"/>
      <c r="E367" s="392"/>
      <c r="F367" s="393"/>
      <c r="G367" s="393"/>
      <c r="H367" s="393"/>
      <c r="I367" s="129"/>
      <c r="J367" s="130"/>
      <c r="K367" s="394" t="s">
        <v>121</v>
      </c>
      <c r="L367" s="395" t="s">
        <v>326</v>
      </c>
      <c r="M367" s="319"/>
      <c r="N367" s="319"/>
      <c r="O367" s="319"/>
      <c r="P367" s="396"/>
      <c r="Q367" s="7"/>
      <c r="R367" s="395"/>
      <c r="S367" s="319"/>
      <c r="T367" s="319"/>
      <c r="U367" s="319"/>
      <c r="V367" s="319"/>
      <c r="W367" s="319"/>
      <c r="X367" s="319"/>
      <c r="Y367" s="320"/>
      <c r="Z367" s="225"/>
    </row>
    <row r="368" spans="1:26" ht="20.100000000000001" customHeight="1" x14ac:dyDescent="0.15">
      <c r="A368" s="378">
        <f>IFERROR(IF(AND($Q368="○",TRIM($R368)=""),1001,0),3)</f>
        <v>0</v>
      </c>
      <c r="B368" s="225"/>
      <c r="E368" s="406"/>
      <c r="F368" s="407"/>
      <c r="G368" s="407"/>
      <c r="H368" s="407"/>
      <c r="I368" s="131"/>
      <c r="J368" s="132"/>
      <c r="K368" s="408" t="s">
        <v>124</v>
      </c>
      <c r="L368" s="400" t="s">
        <v>224</v>
      </c>
      <c r="M368" s="401"/>
      <c r="N368" s="401"/>
      <c r="O368" s="401"/>
      <c r="P368" s="402"/>
      <c r="Q368" s="10"/>
      <c r="R368" s="133"/>
      <c r="S368" s="134"/>
      <c r="T368" s="134"/>
      <c r="U368" s="134"/>
      <c r="V368" s="134"/>
      <c r="W368" s="134"/>
      <c r="X368" s="134"/>
      <c r="Y368" s="135"/>
      <c r="Z368" s="225"/>
    </row>
    <row r="369" spans="1:26" ht="20.100000000000001" customHeight="1" x14ac:dyDescent="0.15">
      <c r="A369" s="168">
        <f>IFERROR(IF(OR(AND(TRIM($I369)&lt;&gt;"", COUNTIF($Q369:$Q376,"○")&lt;1), AND(TRIM($I369)="", COUNTIF($Q369:$Q376,"○")&gt;0)),1001,0),3)</f>
        <v>0</v>
      </c>
      <c r="B369" s="225"/>
      <c r="E369" s="387" t="s">
        <v>160</v>
      </c>
      <c r="F369" s="388" t="s">
        <v>161</v>
      </c>
      <c r="G369" s="388"/>
      <c r="H369" s="388"/>
      <c r="I369" s="127"/>
      <c r="J369" s="128"/>
      <c r="K369" s="389" t="s">
        <v>127</v>
      </c>
      <c r="L369" s="390" t="s">
        <v>131</v>
      </c>
      <c r="M369" s="316"/>
      <c r="N369" s="316"/>
      <c r="O369" s="316"/>
      <c r="P369" s="391"/>
      <c r="Q369" s="11"/>
      <c r="R369" s="390"/>
      <c r="S369" s="316"/>
      <c r="T369" s="316"/>
      <c r="U369" s="316"/>
      <c r="V369" s="316"/>
      <c r="W369" s="316"/>
      <c r="X369" s="316"/>
      <c r="Y369" s="317"/>
      <c r="Z369" s="225"/>
    </row>
    <row r="370" spans="1:26" ht="20.100000000000001" customHeight="1" x14ac:dyDescent="0.15">
      <c r="B370" s="225"/>
      <c r="E370" s="392"/>
      <c r="F370" s="393"/>
      <c r="G370" s="393"/>
      <c r="H370" s="393"/>
      <c r="I370" s="129"/>
      <c r="J370" s="130"/>
      <c r="K370" s="394" t="s">
        <v>128</v>
      </c>
      <c r="L370" s="395" t="s">
        <v>327</v>
      </c>
      <c r="M370" s="319"/>
      <c r="N370" s="319"/>
      <c r="O370" s="319"/>
      <c r="P370" s="396"/>
      <c r="Q370" s="7"/>
      <c r="R370" s="395"/>
      <c r="S370" s="319"/>
      <c r="T370" s="319"/>
      <c r="U370" s="319"/>
      <c r="V370" s="319"/>
      <c r="W370" s="319"/>
      <c r="X370" s="319"/>
      <c r="Y370" s="320"/>
      <c r="Z370" s="225"/>
    </row>
    <row r="371" spans="1:26" ht="20.100000000000001" customHeight="1" x14ac:dyDescent="0.15">
      <c r="B371" s="225"/>
      <c r="E371" s="392"/>
      <c r="F371" s="393"/>
      <c r="G371" s="393"/>
      <c r="H371" s="393"/>
      <c r="I371" s="129"/>
      <c r="J371" s="130"/>
      <c r="K371" s="394" t="s">
        <v>123</v>
      </c>
      <c r="L371" s="395" t="s">
        <v>328</v>
      </c>
      <c r="M371" s="319"/>
      <c r="N371" s="319"/>
      <c r="O371" s="319"/>
      <c r="P371" s="396"/>
      <c r="Q371" s="7"/>
      <c r="R371" s="395"/>
      <c r="S371" s="319"/>
      <c r="T371" s="319"/>
      <c r="U371" s="319"/>
      <c r="V371" s="319"/>
      <c r="W371" s="319"/>
      <c r="X371" s="319"/>
      <c r="Y371" s="320"/>
      <c r="Z371" s="225"/>
    </row>
    <row r="372" spans="1:26" ht="20.100000000000001" customHeight="1" x14ac:dyDescent="0.15">
      <c r="B372" s="225"/>
      <c r="E372" s="392"/>
      <c r="F372" s="393"/>
      <c r="G372" s="393"/>
      <c r="H372" s="393"/>
      <c r="I372" s="129"/>
      <c r="J372" s="130"/>
      <c r="K372" s="394" t="s">
        <v>117</v>
      </c>
      <c r="L372" s="395" t="s">
        <v>329</v>
      </c>
      <c r="M372" s="319"/>
      <c r="N372" s="319"/>
      <c r="O372" s="319"/>
      <c r="P372" s="396"/>
      <c r="Q372" s="7"/>
      <c r="R372" s="395"/>
      <c r="S372" s="319"/>
      <c r="T372" s="319"/>
      <c r="U372" s="319"/>
      <c r="V372" s="319"/>
      <c r="W372" s="319"/>
      <c r="X372" s="319"/>
      <c r="Y372" s="320"/>
      <c r="Z372" s="225"/>
    </row>
    <row r="373" spans="1:26" ht="20.100000000000001" customHeight="1" x14ac:dyDescent="0.15">
      <c r="B373" s="225"/>
      <c r="E373" s="392"/>
      <c r="F373" s="393"/>
      <c r="G373" s="393"/>
      <c r="H373" s="393"/>
      <c r="I373" s="129"/>
      <c r="J373" s="130"/>
      <c r="K373" s="394" t="s">
        <v>118</v>
      </c>
      <c r="L373" s="395" t="s">
        <v>330</v>
      </c>
      <c r="M373" s="319"/>
      <c r="N373" s="319"/>
      <c r="O373" s="319"/>
      <c r="P373" s="396"/>
      <c r="Q373" s="7"/>
      <c r="R373" s="395" t="s">
        <v>399</v>
      </c>
      <c r="S373" s="319"/>
      <c r="T373" s="319"/>
      <c r="U373" s="319"/>
      <c r="V373" s="319"/>
      <c r="W373" s="319"/>
      <c r="X373" s="319"/>
      <c r="Y373" s="320"/>
      <c r="Z373" s="225"/>
    </row>
    <row r="374" spans="1:26" ht="20.100000000000001" customHeight="1" x14ac:dyDescent="0.15">
      <c r="B374" s="225"/>
      <c r="E374" s="392"/>
      <c r="F374" s="393"/>
      <c r="G374" s="393"/>
      <c r="H374" s="393"/>
      <c r="I374" s="129"/>
      <c r="J374" s="130"/>
      <c r="K374" s="394" t="s">
        <v>119</v>
      </c>
      <c r="L374" s="395" t="s">
        <v>132</v>
      </c>
      <c r="M374" s="319"/>
      <c r="N374" s="319"/>
      <c r="O374" s="319"/>
      <c r="P374" s="396"/>
      <c r="Q374" s="7"/>
      <c r="R374" s="395"/>
      <c r="S374" s="319"/>
      <c r="T374" s="319"/>
      <c r="U374" s="319"/>
      <c r="V374" s="319"/>
      <c r="W374" s="319"/>
      <c r="X374" s="319"/>
      <c r="Y374" s="320"/>
      <c r="Z374" s="225"/>
    </row>
    <row r="375" spans="1:26" ht="20.100000000000001" customHeight="1" x14ac:dyDescent="0.15">
      <c r="B375" s="225"/>
      <c r="E375" s="392"/>
      <c r="F375" s="393"/>
      <c r="G375" s="393"/>
      <c r="H375" s="393"/>
      <c r="I375" s="129"/>
      <c r="J375" s="130"/>
      <c r="K375" s="394" t="s">
        <v>120</v>
      </c>
      <c r="L375" s="395" t="s">
        <v>331</v>
      </c>
      <c r="M375" s="319"/>
      <c r="N375" s="319"/>
      <c r="O375" s="319"/>
      <c r="P375" s="396"/>
      <c r="Q375" s="7"/>
      <c r="R375" s="395"/>
      <c r="S375" s="319"/>
      <c r="T375" s="319"/>
      <c r="U375" s="319"/>
      <c r="V375" s="319"/>
      <c r="W375" s="319"/>
      <c r="X375" s="319"/>
      <c r="Y375" s="320"/>
      <c r="Z375" s="225"/>
    </row>
    <row r="376" spans="1:26" ht="20.100000000000001" customHeight="1" x14ac:dyDescent="0.15">
      <c r="A376" s="378">
        <f>IFERROR(IF(AND($Q376="○",TRIM($R376)=""),1001,0),3)</f>
        <v>0</v>
      </c>
      <c r="B376" s="225"/>
      <c r="E376" s="397"/>
      <c r="F376" s="398"/>
      <c r="G376" s="398"/>
      <c r="H376" s="398"/>
      <c r="I376" s="131"/>
      <c r="J376" s="132"/>
      <c r="K376" s="399" t="s">
        <v>121</v>
      </c>
      <c r="L376" s="400" t="s">
        <v>224</v>
      </c>
      <c r="M376" s="401"/>
      <c r="N376" s="401"/>
      <c r="O376" s="401"/>
      <c r="P376" s="402"/>
      <c r="Q376" s="8"/>
      <c r="R376" s="133"/>
      <c r="S376" s="134"/>
      <c r="T376" s="134"/>
      <c r="U376" s="134"/>
      <c r="V376" s="134"/>
      <c r="W376" s="134"/>
      <c r="X376" s="134"/>
      <c r="Y376" s="135"/>
      <c r="Z376" s="225"/>
    </row>
    <row r="377" spans="1:26" ht="20.100000000000001" customHeight="1" x14ac:dyDescent="0.15">
      <c r="A377" s="168">
        <f>IFERROR(IF(OR(AND(TRIM($I377)&lt;&gt;"", COUNTIF($Q377:$Q386,"○")&lt;1), AND(TRIM($I377)="", COUNTIF($Q377:$Q386,"○")&gt;0)),1001,0),3)</f>
        <v>0</v>
      </c>
      <c r="B377" s="225"/>
      <c r="E377" s="403" t="s">
        <v>162</v>
      </c>
      <c r="F377" s="404" t="s">
        <v>163</v>
      </c>
      <c r="G377" s="404"/>
      <c r="H377" s="404"/>
      <c r="I377" s="127"/>
      <c r="J377" s="128"/>
      <c r="K377" s="405" t="s">
        <v>127</v>
      </c>
      <c r="L377" s="390" t="s">
        <v>332</v>
      </c>
      <c r="M377" s="316"/>
      <c r="N377" s="316"/>
      <c r="O377" s="316"/>
      <c r="P377" s="391"/>
      <c r="Q377" s="9"/>
      <c r="R377" s="390"/>
      <c r="S377" s="316"/>
      <c r="T377" s="316"/>
      <c r="U377" s="316"/>
      <c r="V377" s="316"/>
      <c r="W377" s="316"/>
      <c r="X377" s="316"/>
      <c r="Y377" s="317"/>
      <c r="Z377" s="225"/>
    </row>
    <row r="378" spans="1:26" ht="20.100000000000001" customHeight="1" x14ac:dyDescent="0.15">
      <c r="B378" s="225"/>
      <c r="E378" s="392"/>
      <c r="F378" s="393"/>
      <c r="G378" s="393"/>
      <c r="H378" s="393"/>
      <c r="I378" s="129"/>
      <c r="J378" s="130"/>
      <c r="K378" s="394" t="s">
        <v>128</v>
      </c>
      <c r="L378" s="395" t="s">
        <v>333</v>
      </c>
      <c r="M378" s="319"/>
      <c r="N378" s="319"/>
      <c r="O378" s="319"/>
      <c r="P378" s="396"/>
      <c r="Q378" s="7"/>
      <c r="R378" s="395"/>
      <c r="S378" s="319"/>
      <c r="T378" s="319"/>
      <c r="U378" s="319"/>
      <c r="V378" s="319"/>
      <c r="W378" s="319"/>
      <c r="X378" s="319"/>
      <c r="Y378" s="320"/>
      <c r="Z378" s="225"/>
    </row>
    <row r="379" spans="1:26" ht="20.100000000000001" customHeight="1" x14ac:dyDescent="0.15">
      <c r="B379" s="225"/>
      <c r="E379" s="392"/>
      <c r="F379" s="393"/>
      <c r="G379" s="393"/>
      <c r="H379" s="393"/>
      <c r="I379" s="129"/>
      <c r="J379" s="130"/>
      <c r="K379" s="394" t="s">
        <v>123</v>
      </c>
      <c r="L379" s="395" t="s">
        <v>334</v>
      </c>
      <c r="M379" s="319"/>
      <c r="N379" s="319"/>
      <c r="O379" s="319"/>
      <c r="P379" s="396"/>
      <c r="Q379" s="7"/>
      <c r="R379" s="395"/>
      <c r="S379" s="319"/>
      <c r="T379" s="319"/>
      <c r="U379" s="319"/>
      <c r="V379" s="319"/>
      <c r="W379" s="319"/>
      <c r="X379" s="319"/>
      <c r="Y379" s="320"/>
      <c r="Z379" s="225"/>
    </row>
    <row r="380" spans="1:26" ht="20.100000000000001" customHeight="1" x14ac:dyDescent="0.15">
      <c r="B380" s="225"/>
      <c r="E380" s="392"/>
      <c r="F380" s="393"/>
      <c r="G380" s="393"/>
      <c r="H380" s="393"/>
      <c r="I380" s="129"/>
      <c r="J380" s="130"/>
      <c r="K380" s="394" t="s">
        <v>117</v>
      </c>
      <c r="L380" s="395" t="s">
        <v>335</v>
      </c>
      <c r="M380" s="319"/>
      <c r="N380" s="319"/>
      <c r="O380" s="319"/>
      <c r="P380" s="396"/>
      <c r="Q380" s="7"/>
      <c r="R380" s="395"/>
      <c r="S380" s="319"/>
      <c r="T380" s="319"/>
      <c r="U380" s="319"/>
      <c r="V380" s="319"/>
      <c r="W380" s="319"/>
      <c r="X380" s="319"/>
      <c r="Y380" s="320"/>
      <c r="Z380" s="225"/>
    </row>
    <row r="381" spans="1:26" ht="20.100000000000001" customHeight="1" x14ac:dyDescent="0.15">
      <c r="B381" s="225"/>
      <c r="E381" s="392"/>
      <c r="F381" s="393"/>
      <c r="G381" s="393"/>
      <c r="H381" s="393"/>
      <c r="I381" s="129"/>
      <c r="J381" s="130"/>
      <c r="K381" s="394" t="s">
        <v>118</v>
      </c>
      <c r="L381" s="395" t="s">
        <v>336</v>
      </c>
      <c r="M381" s="319"/>
      <c r="N381" s="319"/>
      <c r="O381" s="319"/>
      <c r="P381" s="396"/>
      <c r="Q381" s="7"/>
      <c r="R381" s="395" t="s">
        <v>400</v>
      </c>
      <c r="S381" s="319"/>
      <c r="T381" s="319"/>
      <c r="U381" s="319"/>
      <c r="V381" s="319"/>
      <c r="W381" s="319"/>
      <c r="X381" s="319"/>
      <c r="Y381" s="320"/>
      <c r="Z381" s="225"/>
    </row>
    <row r="382" spans="1:26" ht="20.100000000000001" customHeight="1" x14ac:dyDescent="0.15">
      <c r="B382" s="225"/>
      <c r="E382" s="392"/>
      <c r="F382" s="393"/>
      <c r="G382" s="393"/>
      <c r="H382" s="393"/>
      <c r="I382" s="129"/>
      <c r="J382" s="130"/>
      <c r="K382" s="394" t="s">
        <v>119</v>
      </c>
      <c r="L382" s="395" t="s">
        <v>337</v>
      </c>
      <c r="M382" s="319"/>
      <c r="N382" s="319"/>
      <c r="O382" s="319"/>
      <c r="P382" s="396"/>
      <c r="Q382" s="7"/>
      <c r="R382" s="395"/>
      <c r="S382" s="319"/>
      <c r="T382" s="319"/>
      <c r="U382" s="319"/>
      <c r="V382" s="319"/>
      <c r="W382" s="319"/>
      <c r="X382" s="319"/>
      <c r="Y382" s="320"/>
      <c r="Z382" s="225"/>
    </row>
    <row r="383" spans="1:26" ht="20.100000000000001" customHeight="1" x14ac:dyDescent="0.15">
      <c r="B383" s="225"/>
      <c r="E383" s="392"/>
      <c r="F383" s="393"/>
      <c r="G383" s="393"/>
      <c r="H383" s="393"/>
      <c r="I383" s="129"/>
      <c r="J383" s="130"/>
      <c r="K383" s="394" t="s">
        <v>120</v>
      </c>
      <c r="L383" s="395" t="s">
        <v>338</v>
      </c>
      <c r="M383" s="319"/>
      <c r="N383" s="319"/>
      <c r="O383" s="319"/>
      <c r="P383" s="396"/>
      <c r="Q383" s="7"/>
      <c r="R383" s="395"/>
      <c r="S383" s="319"/>
      <c r="T383" s="319"/>
      <c r="U383" s="319"/>
      <c r="V383" s="319"/>
      <c r="W383" s="319"/>
      <c r="X383" s="319"/>
      <c r="Y383" s="320"/>
      <c r="Z383" s="225"/>
    </row>
    <row r="384" spans="1:26" ht="20.100000000000001" customHeight="1" x14ac:dyDescent="0.15">
      <c r="B384" s="225"/>
      <c r="E384" s="392"/>
      <c r="F384" s="393"/>
      <c r="G384" s="393"/>
      <c r="H384" s="393"/>
      <c r="I384" s="129"/>
      <c r="J384" s="130"/>
      <c r="K384" s="394" t="s">
        <v>121</v>
      </c>
      <c r="L384" s="395" t="s">
        <v>339</v>
      </c>
      <c r="M384" s="319"/>
      <c r="N384" s="319"/>
      <c r="O384" s="319"/>
      <c r="P384" s="396"/>
      <c r="Q384" s="7"/>
      <c r="R384" s="395"/>
      <c r="S384" s="319"/>
      <c r="T384" s="319"/>
      <c r="U384" s="319"/>
      <c r="V384" s="319"/>
      <c r="W384" s="319"/>
      <c r="X384" s="319"/>
      <c r="Y384" s="320"/>
      <c r="Z384" s="225"/>
    </row>
    <row r="385" spans="1:26" ht="20.100000000000001" customHeight="1" x14ac:dyDescent="0.15">
      <c r="B385" s="225"/>
      <c r="E385" s="392"/>
      <c r="F385" s="393"/>
      <c r="G385" s="393"/>
      <c r="H385" s="393"/>
      <c r="I385" s="129"/>
      <c r="J385" s="130"/>
      <c r="K385" s="394" t="s">
        <v>124</v>
      </c>
      <c r="L385" s="395" t="s">
        <v>340</v>
      </c>
      <c r="M385" s="319"/>
      <c r="N385" s="319"/>
      <c r="O385" s="319"/>
      <c r="P385" s="396"/>
      <c r="Q385" s="7"/>
      <c r="R385" s="395"/>
      <c r="S385" s="319"/>
      <c r="T385" s="319"/>
      <c r="U385" s="319"/>
      <c r="V385" s="319"/>
      <c r="W385" s="319"/>
      <c r="X385" s="319"/>
      <c r="Y385" s="320"/>
      <c r="Z385" s="225"/>
    </row>
    <row r="386" spans="1:26" ht="20.100000000000001" customHeight="1" x14ac:dyDescent="0.15">
      <c r="A386" s="378">
        <f>IFERROR(IF(AND($Q386="○",TRIM($R386)=""),1001,0),3)</f>
        <v>0</v>
      </c>
      <c r="B386" s="225"/>
      <c r="E386" s="406"/>
      <c r="F386" s="407"/>
      <c r="G386" s="407"/>
      <c r="H386" s="407"/>
      <c r="I386" s="131"/>
      <c r="J386" s="132"/>
      <c r="K386" s="408" t="s">
        <v>125</v>
      </c>
      <c r="L386" s="400" t="s">
        <v>224</v>
      </c>
      <c r="M386" s="401"/>
      <c r="N386" s="401"/>
      <c r="O386" s="401"/>
      <c r="P386" s="402"/>
      <c r="Q386" s="10"/>
      <c r="R386" s="133"/>
      <c r="S386" s="134"/>
      <c r="T386" s="134"/>
      <c r="U386" s="134"/>
      <c r="V386" s="134"/>
      <c r="W386" s="134"/>
      <c r="X386" s="134"/>
      <c r="Y386" s="135"/>
      <c r="Z386" s="225"/>
    </row>
    <row r="387" spans="1:26" ht="20.100000000000001" customHeight="1" x14ac:dyDescent="0.15">
      <c r="A387" s="168">
        <f>IFERROR(IF(OR(AND(TRIM($I387)&lt;&gt;"", COUNTIF($Q387:$Q397,"○")&lt;1), AND(TRIM($I387)="", COUNTIF($Q387:$Q397,"○")&gt;0)),1001,0),3)</f>
        <v>0</v>
      </c>
      <c r="B387" s="225"/>
      <c r="E387" s="387" t="s">
        <v>164</v>
      </c>
      <c r="F387" s="388" t="s">
        <v>165</v>
      </c>
      <c r="G387" s="388"/>
      <c r="H387" s="388"/>
      <c r="I387" s="127"/>
      <c r="J387" s="128"/>
      <c r="K387" s="389" t="s">
        <v>127</v>
      </c>
      <c r="L387" s="390" t="s">
        <v>341</v>
      </c>
      <c r="M387" s="316"/>
      <c r="N387" s="316"/>
      <c r="O387" s="316"/>
      <c r="P387" s="391"/>
      <c r="Q387" s="11"/>
      <c r="R387" s="390" t="s">
        <v>401</v>
      </c>
      <c r="S387" s="316"/>
      <c r="T387" s="316"/>
      <c r="U387" s="316"/>
      <c r="V387" s="316"/>
      <c r="W387" s="316"/>
      <c r="X387" s="316"/>
      <c r="Y387" s="317"/>
      <c r="Z387" s="225"/>
    </row>
    <row r="388" spans="1:26" ht="20.100000000000001" customHeight="1" x14ac:dyDescent="0.15">
      <c r="B388" s="225"/>
      <c r="E388" s="392"/>
      <c r="F388" s="393"/>
      <c r="G388" s="393"/>
      <c r="H388" s="393"/>
      <c r="I388" s="129"/>
      <c r="J388" s="130"/>
      <c r="K388" s="394" t="s">
        <v>128</v>
      </c>
      <c r="L388" s="395" t="s">
        <v>342</v>
      </c>
      <c r="M388" s="319"/>
      <c r="N388" s="319"/>
      <c r="O388" s="319"/>
      <c r="P388" s="396"/>
      <c r="Q388" s="7"/>
      <c r="R388" s="395"/>
      <c r="S388" s="319"/>
      <c r="T388" s="319"/>
      <c r="U388" s="319"/>
      <c r="V388" s="319"/>
      <c r="W388" s="319"/>
      <c r="X388" s="319"/>
      <c r="Y388" s="320"/>
      <c r="Z388" s="225"/>
    </row>
    <row r="389" spans="1:26" ht="20.100000000000001" customHeight="1" x14ac:dyDescent="0.15">
      <c r="B389" s="225"/>
      <c r="E389" s="392"/>
      <c r="F389" s="393"/>
      <c r="G389" s="393"/>
      <c r="H389" s="393"/>
      <c r="I389" s="129"/>
      <c r="J389" s="130"/>
      <c r="K389" s="394" t="s">
        <v>123</v>
      </c>
      <c r="L389" s="395" t="s">
        <v>343</v>
      </c>
      <c r="M389" s="319"/>
      <c r="N389" s="319"/>
      <c r="O389" s="319"/>
      <c r="P389" s="396"/>
      <c r="Q389" s="7"/>
      <c r="R389" s="395"/>
      <c r="S389" s="319"/>
      <c r="T389" s="319"/>
      <c r="U389" s="319"/>
      <c r="V389" s="319"/>
      <c r="W389" s="319"/>
      <c r="X389" s="319"/>
      <c r="Y389" s="320"/>
      <c r="Z389" s="225"/>
    </row>
    <row r="390" spans="1:26" ht="20.100000000000001" customHeight="1" x14ac:dyDescent="0.15">
      <c r="B390" s="225"/>
      <c r="E390" s="392"/>
      <c r="F390" s="393"/>
      <c r="G390" s="393"/>
      <c r="H390" s="393"/>
      <c r="I390" s="129"/>
      <c r="J390" s="130"/>
      <c r="K390" s="394" t="s">
        <v>117</v>
      </c>
      <c r="L390" s="395" t="s">
        <v>344</v>
      </c>
      <c r="M390" s="319"/>
      <c r="N390" s="319"/>
      <c r="O390" s="319"/>
      <c r="P390" s="396"/>
      <c r="Q390" s="7"/>
      <c r="R390" s="395" t="s">
        <v>402</v>
      </c>
      <c r="S390" s="319"/>
      <c r="T390" s="319"/>
      <c r="U390" s="319"/>
      <c r="V390" s="319"/>
      <c r="W390" s="319"/>
      <c r="X390" s="319"/>
      <c r="Y390" s="320"/>
      <c r="Z390" s="225"/>
    </row>
    <row r="391" spans="1:26" ht="20.100000000000001" customHeight="1" x14ac:dyDescent="0.15">
      <c r="B391" s="225"/>
      <c r="E391" s="392"/>
      <c r="F391" s="393"/>
      <c r="G391" s="393"/>
      <c r="H391" s="393"/>
      <c r="I391" s="129"/>
      <c r="J391" s="130"/>
      <c r="K391" s="394" t="s">
        <v>118</v>
      </c>
      <c r="L391" s="395" t="s">
        <v>345</v>
      </c>
      <c r="M391" s="319"/>
      <c r="N391" s="319"/>
      <c r="O391" s="319"/>
      <c r="P391" s="396"/>
      <c r="Q391" s="7"/>
      <c r="R391" s="395"/>
      <c r="S391" s="319"/>
      <c r="T391" s="319"/>
      <c r="U391" s="319"/>
      <c r="V391" s="319"/>
      <c r="W391" s="319"/>
      <c r="X391" s="319"/>
      <c r="Y391" s="320"/>
      <c r="Z391" s="225"/>
    </row>
    <row r="392" spans="1:26" ht="20.100000000000001" customHeight="1" x14ac:dyDescent="0.15">
      <c r="B392" s="225"/>
      <c r="E392" s="392"/>
      <c r="F392" s="393"/>
      <c r="G392" s="393"/>
      <c r="H392" s="393"/>
      <c r="I392" s="129"/>
      <c r="J392" s="130"/>
      <c r="K392" s="394" t="s">
        <v>119</v>
      </c>
      <c r="L392" s="395" t="s">
        <v>346</v>
      </c>
      <c r="M392" s="319"/>
      <c r="N392" s="319"/>
      <c r="O392" s="319"/>
      <c r="P392" s="396"/>
      <c r="Q392" s="7"/>
      <c r="R392" s="395"/>
      <c r="S392" s="319"/>
      <c r="T392" s="319"/>
      <c r="U392" s="319"/>
      <c r="V392" s="319"/>
      <c r="W392" s="319"/>
      <c r="X392" s="319"/>
      <c r="Y392" s="320"/>
      <c r="Z392" s="225"/>
    </row>
    <row r="393" spans="1:26" ht="20.100000000000001" customHeight="1" x14ac:dyDescent="0.15">
      <c r="B393" s="225"/>
      <c r="E393" s="392"/>
      <c r="F393" s="393"/>
      <c r="G393" s="393"/>
      <c r="H393" s="393"/>
      <c r="I393" s="129"/>
      <c r="J393" s="130"/>
      <c r="K393" s="394" t="s">
        <v>120</v>
      </c>
      <c r="L393" s="395" t="s">
        <v>347</v>
      </c>
      <c r="M393" s="319"/>
      <c r="N393" s="319"/>
      <c r="O393" s="319"/>
      <c r="P393" s="396"/>
      <c r="Q393" s="7"/>
      <c r="R393" s="395" t="s">
        <v>403</v>
      </c>
      <c r="S393" s="319"/>
      <c r="T393" s="319"/>
      <c r="U393" s="319"/>
      <c r="V393" s="319"/>
      <c r="W393" s="319"/>
      <c r="X393" s="319"/>
      <c r="Y393" s="320"/>
      <c r="Z393" s="225"/>
    </row>
    <row r="394" spans="1:26" ht="20.100000000000001" customHeight="1" x14ac:dyDescent="0.15">
      <c r="B394" s="225"/>
      <c r="E394" s="392"/>
      <c r="F394" s="393"/>
      <c r="G394" s="393"/>
      <c r="H394" s="393"/>
      <c r="I394" s="129"/>
      <c r="J394" s="130"/>
      <c r="K394" s="394" t="s">
        <v>121</v>
      </c>
      <c r="L394" s="395" t="s">
        <v>348</v>
      </c>
      <c r="M394" s="319"/>
      <c r="N394" s="319"/>
      <c r="O394" s="319"/>
      <c r="P394" s="396"/>
      <c r="Q394" s="7"/>
      <c r="R394" s="395" t="s">
        <v>404</v>
      </c>
      <c r="S394" s="319"/>
      <c r="T394" s="319"/>
      <c r="U394" s="319"/>
      <c r="V394" s="319"/>
      <c r="W394" s="319"/>
      <c r="X394" s="319"/>
      <c r="Y394" s="320"/>
      <c r="Z394" s="225"/>
    </row>
    <row r="395" spans="1:26" ht="20.100000000000001" customHeight="1" x14ac:dyDescent="0.15">
      <c r="B395" s="225"/>
      <c r="E395" s="392"/>
      <c r="F395" s="393"/>
      <c r="G395" s="393"/>
      <c r="H395" s="393"/>
      <c r="I395" s="129"/>
      <c r="J395" s="130"/>
      <c r="K395" s="394" t="s">
        <v>124</v>
      </c>
      <c r="L395" s="395" t="s">
        <v>349</v>
      </c>
      <c r="M395" s="319"/>
      <c r="N395" s="319"/>
      <c r="O395" s="319"/>
      <c r="P395" s="396"/>
      <c r="Q395" s="7"/>
      <c r="R395" s="395" t="s">
        <v>405</v>
      </c>
      <c r="S395" s="319"/>
      <c r="T395" s="319"/>
      <c r="U395" s="319"/>
      <c r="V395" s="319"/>
      <c r="W395" s="319"/>
      <c r="X395" s="319"/>
      <c r="Y395" s="320"/>
      <c r="Z395" s="225"/>
    </row>
    <row r="396" spans="1:26" ht="20.100000000000001" customHeight="1" x14ac:dyDescent="0.15">
      <c r="B396" s="225"/>
      <c r="E396" s="392"/>
      <c r="F396" s="393"/>
      <c r="G396" s="393"/>
      <c r="H396" s="393"/>
      <c r="I396" s="129"/>
      <c r="J396" s="130"/>
      <c r="K396" s="394" t="s">
        <v>125</v>
      </c>
      <c r="L396" s="395" t="s">
        <v>350</v>
      </c>
      <c r="M396" s="319"/>
      <c r="N396" s="319"/>
      <c r="O396" s="319"/>
      <c r="P396" s="396"/>
      <c r="Q396" s="7"/>
      <c r="R396" s="395" t="s">
        <v>406</v>
      </c>
      <c r="S396" s="319"/>
      <c r="T396" s="319"/>
      <c r="U396" s="319"/>
      <c r="V396" s="319"/>
      <c r="W396" s="319"/>
      <c r="X396" s="319"/>
      <c r="Y396" s="320"/>
      <c r="Z396" s="225"/>
    </row>
    <row r="397" spans="1:26" ht="20.100000000000001" customHeight="1" x14ac:dyDescent="0.15">
      <c r="A397" s="378">
        <f>IFERROR(IF(AND($Q397="○",TRIM($R397)=""),1001,0),3)</f>
        <v>0</v>
      </c>
      <c r="B397" s="225"/>
      <c r="E397" s="397"/>
      <c r="F397" s="398"/>
      <c r="G397" s="398"/>
      <c r="H397" s="398"/>
      <c r="I397" s="131"/>
      <c r="J397" s="132"/>
      <c r="K397" s="399" t="s">
        <v>126</v>
      </c>
      <c r="L397" s="400" t="s">
        <v>224</v>
      </c>
      <c r="M397" s="401"/>
      <c r="N397" s="401"/>
      <c r="O397" s="401"/>
      <c r="P397" s="402"/>
      <c r="Q397" s="8"/>
      <c r="R397" s="133"/>
      <c r="S397" s="134"/>
      <c r="T397" s="134"/>
      <c r="U397" s="134"/>
      <c r="V397" s="134"/>
      <c r="W397" s="134"/>
      <c r="X397" s="134"/>
      <c r="Y397" s="135"/>
      <c r="Z397" s="225"/>
    </row>
    <row r="398" spans="1:26" ht="20.100000000000001" customHeight="1" x14ac:dyDescent="0.15">
      <c r="A398" s="168">
        <f>IFERROR(IF(OR(AND(TRIM($I398)&lt;&gt;"", COUNTIF($Q398:$Q401,"○")&lt;1), AND(TRIM($I398)="", COUNTIF($Q398:$Q401,"○")&gt;0)),1001,0),3)</f>
        <v>0</v>
      </c>
      <c r="B398" s="225"/>
      <c r="E398" s="403" t="s">
        <v>166</v>
      </c>
      <c r="F398" s="404" t="s">
        <v>167</v>
      </c>
      <c r="G398" s="404"/>
      <c r="H398" s="404"/>
      <c r="I398" s="127"/>
      <c r="J398" s="128"/>
      <c r="K398" s="405" t="s">
        <v>127</v>
      </c>
      <c r="L398" s="390" t="s">
        <v>351</v>
      </c>
      <c r="M398" s="316"/>
      <c r="N398" s="316"/>
      <c r="O398" s="316"/>
      <c r="P398" s="391"/>
      <c r="Q398" s="9"/>
      <c r="R398" s="390"/>
      <c r="S398" s="316"/>
      <c r="T398" s="316"/>
      <c r="U398" s="316"/>
      <c r="V398" s="316"/>
      <c r="W398" s="316"/>
      <c r="X398" s="316"/>
      <c r="Y398" s="317"/>
      <c r="Z398" s="225"/>
    </row>
    <row r="399" spans="1:26" ht="20.100000000000001" customHeight="1" x14ac:dyDescent="0.15">
      <c r="B399" s="225"/>
      <c r="E399" s="392"/>
      <c r="F399" s="393"/>
      <c r="G399" s="393"/>
      <c r="H399" s="393"/>
      <c r="I399" s="129"/>
      <c r="J399" s="130"/>
      <c r="K399" s="394" t="s">
        <v>128</v>
      </c>
      <c r="L399" s="395" t="s">
        <v>352</v>
      </c>
      <c r="M399" s="319"/>
      <c r="N399" s="319"/>
      <c r="O399" s="319"/>
      <c r="P399" s="396"/>
      <c r="Q399" s="7"/>
      <c r="R399" s="395" t="s">
        <v>407</v>
      </c>
      <c r="S399" s="319"/>
      <c r="T399" s="319"/>
      <c r="U399" s="319"/>
      <c r="V399" s="319"/>
      <c r="W399" s="319"/>
      <c r="X399" s="319"/>
      <c r="Y399" s="320"/>
      <c r="Z399" s="225"/>
    </row>
    <row r="400" spans="1:26" ht="20.100000000000001" customHeight="1" x14ac:dyDescent="0.15">
      <c r="B400" s="225"/>
      <c r="E400" s="392"/>
      <c r="F400" s="393"/>
      <c r="G400" s="393"/>
      <c r="H400" s="393"/>
      <c r="I400" s="129"/>
      <c r="J400" s="130"/>
      <c r="K400" s="394" t="s">
        <v>123</v>
      </c>
      <c r="L400" s="395" t="s">
        <v>353</v>
      </c>
      <c r="M400" s="319"/>
      <c r="N400" s="319"/>
      <c r="O400" s="319"/>
      <c r="P400" s="396"/>
      <c r="Q400" s="7"/>
      <c r="R400" s="395" t="s">
        <v>408</v>
      </c>
      <c r="S400" s="319"/>
      <c r="T400" s="319"/>
      <c r="U400" s="319"/>
      <c r="V400" s="319"/>
      <c r="W400" s="319"/>
      <c r="X400" s="319"/>
      <c r="Y400" s="320"/>
      <c r="Z400" s="225"/>
    </row>
    <row r="401" spans="1:26" ht="20.100000000000001" customHeight="1" x14ac:dyDescent="0.15">
      <c r="A401" s="378">
        <f>IFERROR(IF(AND($Q401="○",TRIM($R401)=""),1001,0),3)</f>
        <v>0</v>
      </c>
      <c r="B401" s="225"/>
      <c r="E401" s="406"/>
      <c r="F401" s="407"/>
      <c r="G401" s="407"/>
      <c r="H401" s="407"/>
      <c r="I401" s="131"/>
      <c r="J401" s="132"/>
      <c r="K401" s="408" t="s">
        <v>117</v>
      </c>
      <c r="L401" s="400" t="s">
        <v>224</v>
      </c>
      <c r="M401" s="401"/>
      <c r="N401" s="401"/>
      <c r="O401" s="401"/>
      <c r="P401" s="402"/>
      <c r="Q401" s="10"/>
      <c r="R401" s="133"/>
      <c r="S401" s="134"/>
      <c r="T401" s="134"/>
      <c r="U401" s="134"/>
      <c r="V401" s="134"/>
      <c r="W401" s="134"/>
      <c r="X401" s="134"/>
      <c r="Y401" s="135"/>
      <c r="Z401" s="225"/>
    </row>
    <row r="402" spans="1:26" ht="20.100000000000001" customHeight="1" x14ac:dyDescent="0.15">
      <c r="A402" s="168">
        <f>IFERROR(IF(OR(AND(TRIM($I402)&lt;&gt;"", COUNTIF($Q402:$Q412,"○")&lt;1), AND(TRIM($I402)="", COUNTIF($Q402:$Q412,"○")&gt;0)),1001,0),3)</f>
        <v>0</v>
      </c>
      <c r="B402" s="225"/>
      <c r="E402" s="387" t="s">
        <v>171</v>
      </c>
      <c r="F402" s="409" t="s">
        <v>168</v>
      </c>
      <c r="G402" s="409"/>
      <c r="H402" s="409"/>
      <c r="I402" s="127"/>
      <c r="J402" s="128"/>
      <c r="K402" s="389" t="s">
        <v>127</v>
      </c>
      <c r="L402" s="390" t="s">
        <v>354</v>
      </c>
      <c r="M402" s="316"/>
      <c r="N402" s="316"/>
      <c r="O402" s="316"/>
      <c r="P402" s="391"/>
      <c r="Q402" s="11"/>
      <c r="R402" s="390"/>
      <c r="S402" s="316"/>
      <c r="T402" s="316"/>
      <c r="U402" s="316"/>
      <c r="V402" s="316"/>
      <c r="W402" s="316"/>
      <c r="X402" s="316"/>
      <c r="Y402" s="317"/>
      <c r="Z402" s="225"/>
    </row>
    <row r="403" spans="1:26" ht="20.100000000000001" customHeight="1" x14ac:dyDescent="0.15">
      <c r="B403" s="225"/>
      <c r="E403" s="392"/>
      <c r="F403" s="410"/>
      <c r="G403" s="410"/>
      <c r="H403" s="410"/>
      <c r="I403" s="129"/>
      <c r="J403" s="130"/>
      <c r="K403" s="394" t="s">
        <v>128</v>
      </c>
      <c r="L403" s="395" t="s">
        <v>355</v>
      </c>
      <c r="M403" s="319"/>
      <c r="N403" s="319"/>
      <c r="O403" s="319"/>
      <c r="P403" s="396"/>
      <c r="Q403" s="7"/>
      <c r="R403" s="395"/>
      <c r="S403" s="319"/>
      <c r="T403" s="319"/>
      <c r="U403" s="319"/>
      <c r="V403" s="319"/>
      <c r="W403" s="319"/>
      <c r="X403" s="319"/>
      <c r="Y403" s="320"/>
      <c r="Z403" s="225"/>
    </row>
    <row r="404" spans="1:26" ht="20.100000000000001" customHeight="1" x14ac:dyDescent="0.15">
      <c r="B404" s="225"/>
      <c r="E404" s="392"/>
      <c r="F404" s="410"/>
      <c r="G404" s="410"/>
      <c r="H404" s="410"/>
      <c r="I404" s="129"/>
      <c r="J404" s="130"/>
      <c r="K404" s="394" t="s">
        <v>123</v>
      </c>
      <c r="L404" s="395" t="s">
        <v>356</v>
      </c>
      <c r="M404" s="319"/>
      <c r="N404" s="319"/>
      <c r="O404" s="319"/>
      <c r="P404" s="396"/>
      <c r="Q404" s="7"/>
      <c r="R404" s="395"/>
      <c r="S404" s="319"/>
      <c r="T404" s="319"/>
      <c r="U404" s="319"/>
      <c r="V404" s="319"/>
      <c r="W404" s="319"/>
      <c r="X404" s="319"/>
      <c r="Y404" s="320"/>
      <c r="Z404" s="225"/>
    </row>
    <row r="405" spans="1:26" ht="20.100000000000001" customHeight="1" x14ac:dyDescent="0.15">
      <c r="B405" s="225"/>
      <c r="E405" s="392"/>
      <c r="F405" s="410"/>
      <c r="G405" s="410"/>
      <c r="H405" s="410"/>
      <c r="I405" s="129"/>
      <c r="J405" s="130"/>
      <c r="K405" s="394" t="s">
        <v>117</v>
      </c>
      <c r="L405" s="395" t="s">
        <v>357</v>
      </c>
      <c r="M405" s="319"/>
      <c r="N405" s="319"/>
      <c r="O405" s="319"/>
      <c r="P405" s="396"/>
      <c r="Q405" s="7"/>
      <c r="R405" s="395"/>
      <c r="S405" s="319"/>
      <c r="T405" s="319"/>
      <c r="U405" s="319"/>
      <c r="V405" s="319"/>
      <c r="W405" s="319"/>
      <c r="X405" s="319"/>
      <c r="Y405" s="320"/>
      <c r="Z405" s="225"/>
    </row>
    <row r="406" spans="1:26" ht="20.100000000000001" customHeight="1" x14ac:dyDescent="0.15">
      <c r="B406" s="225"/>
      <c r="E406" s="392"/>
      <c r="F406" s="410"/>
      <c r="G406" s="410"/>
      <c r="H406" s="410"/>
      <c r="I406" s="129"/>
      <c r="J406" s="130"/>
      <c r="K406" s="394" t="s">
        <v>118</v>
      </c>
      <c r="L406" s="395" t="s">
        <v>358</v>
      </c>
      <c r="M406" s="319"/>
      <c r="N406" s="319"/>
      <c r="O406" s="319"/>
      <c r="P406" s="396"/>
      <c r="Q406" s="7"/>
      <c r="R406" s="395" t="s">
        <v>409</v>
      </c>
      <c r="S406" s="319"/>
      <c r="T406" s="319"/>
      <c r="U406" s="319"/>
      <c r="V406" s="319"/>
      <c r="W406" s="319"/>
      <c r="X406" s="319"/>
      <c r="Y406" s="320"/>
      <c r="Z406" s="225"/>
    </row>
    <row r="407" spans="1:26" ht="20.100000000000001" customHeight="1" x14ac:dyDescent="0.15">
      <c r="B407" s="225"/>
      <c r="E407" s="392"/>
      <c r="F407" s="410"/>
      <c r="G407" s="410"/>
      <c r="H407" s="410"/>
      <c r="I407" s="129"/>
      <c r="J407" s="130"/>
      <c r="K407" s="394" t="s">
        <v>119</v>
      </c>
      <c r="L407" s="395" t="s">
        <v>359</v>
      </c>
      <c r="M407" s="319"/>
      <c r="N407" s="319"/>
      <c r="O407" s="319"/>
      <c r="P407" s="396"/>
      <c r="Q407" s="7"/>
      <c r="R407" s="395"/>
      <c r="S407" s="319"/>
      <c r="T407" s="319"/>
      <c r="U407" s="319"/>
      <c r="V407" s="319"/>
      <c r="W407" s="319"/>
      <c r="X407" s="319"/>
      <c r="Y407" s="320"/>
      <c r="Z407" s="225"/>
    </row>
    <row r="408" spans="1:26" ht="20.100000000000001" customHeight="1" x14ac:dyDescent="0.15">
      <c r="B408" s="225"/>
      <c r="E408" s="392"/>
      <c r="F408" s="410"/>
      <c r="G408" s="410"/>
      <c r="H408" s="410"/>
      <c r="I408" s="129"/>
      <c r="J408" s="130"/>
      <c r="K408" s="394" t="s">
        <v>120</v>
      </c>
      <c r="L408" s="395" t="s">
        <v>360</v>
      </c>
      <c r="M408" s="319"/>
      <c r="N408" s="319"/>
      <c r="O408" s="319"/>
      <c r="P408" s="396"/>
      <c r="Q408" s="7"/>
      <c r="R408" s="395"/>
      <c r="S408" s="319"/>
      <c r="T408" s="319"/>
      <c r="U408" s="319"/>
      <c r="V408" s="319"/>
      <c r="W408" s="319"/>
      <c r="X408" s="319"/>
      <c r="Y408" s="320"/>
      <c r="Z408" s="225"/>
    </row>
    <row r="409" spans="1:26" ht="20.100000000000001" customHeight="1" x14ac:dyDescent="0.15">
      <c r="B409" s="225"/>
      <c r="E409" s="392"/>
      <c r="F409" s="410"/>
      <c r="G409" s="410"/>
      <c r="H409" s="410"/>
      <c r="I409" s="129"/>
      <c r="J409" s="130"/>
      <c r="K409" s="394" t="s">
        <v>121</v>
      </c>
      <c r="L409" s="395" t="s">
        <v>361</v>
      </c>
      <c r="M409" s="319"/>
      <c r="N409" s="319"/>
      <c r="O409" s="319"/>
      <c r="P409" s="396"/>
      <c r="Q409" s="7"/>
      <c r="R409" s="395"/>
      <c r="S409" s="319"/>
      <c r="T409" s="319"/>
      <c r="U409" s="319"/>
      <c r="V409" s="319"/>
      <c r="W409" s="319"/>
      <c r="X409" s="319"/>
      <c r="Y409" s="320"/>
      <c r="Z409" s="225"/>
    </row>
    <row r="410" spans="1:26" ht="20.100000000000001" customHeight="1" x14ac:dyDescent="0.15">
      <c r="B410" s="225"/>
      <c r="E410" s="392"/>
      <c r="F410" s="410"/>
      <c r="G410" s="410"/>
      <c r="H410" s="410"/>
      <c r="I410" s="129"/>
      <c r="J410" s="130"/>
      <c r="K410" s="394" t="s">
        <v>124</v>
      </c>
      <c r="L410" s="395" t="s">
        <v>362</v>
      </c>
      <c r="M410" s="319"/>
      <c r="N410" s="319"/>
      <c r="O410" s="319"/>
      <c r="P410" s="396"/>
      <c r="Q410" s="7"/>
      <c r="R410" s="395"/>
      <c r="S410" s="319"/>
      <c r="T410" s="319"/>
      <c r="U410" s="319"/>
      <c r="V410" s="319"/>
      <c r="W410" s="319"/>
      <c r="X410" s="319"/>
      <c r="Y410" s="320"/>
      <c r="Z410" s="225"/>
    </row>
    <row r="411" spans="1:26" ht="20.100000000000001" customHeight="1" x14ac:dyDescent="0.15">
      <c r="B411" s="225"/>
      <c r="E411" s="392"/>
      <c r="F411" s="410"/>
      <c r="G411" s="410"/>
      <c r="H411" s="410"/>
      <c r="I411" s="129"/>
      <c r="J411" s="130"/>
      <c r="K411" s="394" t="s">
        <v>125</v>
      </c>
      <c r="L411" s="395" t="s">
        <v>363</v>
      </c>
      <c r="M411" s="319"/>
      <c r="N411" s="319"/>
      <c r="O411" s="319"/>
      <c r="P411" s="396"/>
      <c r="Q411" s="7"/>
      <c r="R411" s="395"/>
      <c r="S411" s="319"/>
      <c r="T411" s="319"/>
      <c r="U411" s="319"/>
      <c r="V411" s="319"/>
      <c r="W411" s="319"/>
      <c r="X411" s="319"/>
      <c r="Y411" s="320"/>
      <c r="Z411" s="225"/>
    </row>
    <row r="412" spans="1:26" ht="20.100000000000001" customHeight="1" x14ac:dyDescent="0.15">
      <c r="A412" s="378">
        <f>IFERROR(IF(AND($Q412="○",TRIM($R412)=""),1001,0),3)</f>
        <v>0</v>
      </c>
      <c r="B412" s="225"/>
      <c r="E412" s="397"/>
      <c r="F412" s="411"/>
      <c r="G412" s="411"/>
      <c r="H412" s="411"/>
      <c r="I412" s="131"/>
      <c r="J412" s="132"/>
      <c r="K412" s="399" t="s">
        <v>126</v>
      </c>
      <c r="L412" s="400" t="s">
        <v>224</v>
      </c>
      <c r="M412" s="401"/>
      <c r="N412" s="401"/>
      <c r="O412" s="401"/>
      <c r="P412" s="402"/>
      <c r="Q412" s="8"/>
      <c r="R412" s="133"/>
      <c r="S412" s="134"/>
      <c r="T412" s="134"/>
      <c r="U412" s="134"/>
      <c r="V412" s="134"/>
      <c r="W412" s="134"/>
      <c r="X412" s="134"/>
      <c r="Y412" s="135"/>
      <c r="Z412" s="225"/>
    </row>
    <row r="413" spans="1:26" ht="20.100000000000001" customHeight="1" x14ac:dyDescent="0.15">
      <c r="A413" s="168">
        <f>IFERROR(IF(OR(AND(TRIM($I413)&lt;&gt;"", COUNTIF($Q413:$Q423,"○")&lt;1), AND(TRIM($I413)="", COUNTIF($Q413:$Q423,"○")&gt;0)),1001,0),3)</f>
        <v>0</v>
      </c>
      <c r="B413" s="225"/>
      <c r="E413" s="403" t="s">
        <v>172</v>
      </c>
      <c r="F413" s="412" t="s">
        <v>169</v>
      </c>
      <c r="G413" s="412"/>
      <c r="H413" s="412"/>
      <c r="I413" s="127"/>
      <c r="J413" s="128"/>
      <c r="K413" s="405" t="s">
        <v>127</v>
      </c>
      <c r="L413" s="390" t="s">
        <v>364</v>
      </c>
      <c r="M413" s="316"/>
      <c r="N413" s="316"/>
      <c r="O413" s="316"/>
      <c r="P413" s="391"/>
      <c r="Q413" s="9"/>
      <c r="R413" s="390"/>
      <c r="S413" s="316"/>
      <c r="T413" s="316"/>
      <c r="U413" s="316"/>
      <c r="V413" s="316"/>
      <c r="W413" s="316"/>
      <c r="X413" s="316"/>
      <c r="Y413" s="317"/>
      <c r="Z413" s="225"/>
    </row>
    <row r="414" spans="1:26" ht="20.100000000000001" customHeight="1" x14ac:dyDescent="0.15">
      <c r="B414" s="225"/>
      <c r="E414" s="392"/>
      <c r="F414" s="410"/>
      <c r="G414" s="410"/>
      <c r="H414" s="410"/>
      <c r="I414" s="129"/>
      <c r="J414" s="130"/>
      <c r="K414" s="394" t="s">
        <v>128</v>
      </c>
      <c r="L414" s="395" t="s">
        <v>365</v>
      </c>
      <c r="M414" s="319"/>
      <c r="N414" s="319"/>
      <c r="O414" s="319"/>
      <c r="P414" s="396"/>
      <c r="Q414" s="7"/>
      <c r="R414" s="395"/>
      <c r="S414" s="319"/>
      <c r="T414" s="319"/>
      <c r="U414" s="319"/>
      <c r="V414" s="319"/>
      <c r="W414" s="319"/>
      <c r="X414" s="319"/>
      <c r="Y414" s="320"/>
      <c r="Z414" s="225"/>
    </row>
    <row r="415" spans="1:26" ht="20.100000000000001" customHeight="1" x14ac:dyDescent="0.15">
      <c r="B415" s="225"/>
      <c r="E415" s="392"/>
      <c r="F415" s="410"/>
      <c r="G415" s="410"/>
      <c r="H415" s="410"/>
      <c r="I415" s="129"/>
      <c r="J415" s="130"/>
      <c r="K415" s="394" t="s">
        <v>123</v>
      </c>
      <c r="L415" s="395" t="s">
        <v>366</v>
      </c>
      <c r="M415" s="319"/>
      <c r="N415" s="319"/>
      <c r="O415" s="319"/>
      <c r="P415" s="396"/>
      <c r="Q415" s="7"/>
      <c r="R415" s="395"/>
      <c r="S415" s="319"/>
      <c r="T415" s="319"/>
      <c r="U415" s="319"/>
      <c r="V415" s="319"/>
      <c r="W415" s="319"/>
      <c r="X415" s="319"/>
      <c r="Y415" s="320"/>
      <c r="Z415" s="225"/>
    </row>
    <row r="416" spans="1:26" ht="20.100000000000001" customHeight="1" x14ac:dyDescent="0.15">
      <c r="B416" s="225"/>
      <c r="E416" s="392"/>
      <c r="F416" s="410"/>
      <c r="G416" s="410"/>
      <c r="H416" s="410"/>
      <c r="I416" s="129"/>
      <c r="J416" s="130"/>
      <c r="K416" s="394" t="s">
        <v>117</v>
      </c>
      <c r="L416" s="395" t="s">
        <v>367</v>
      </c>
      <c r="M416" s="319"/>
      <c r="N416" s="319"/>
      <c r="O416" s="319"/>
      <c r="P416" s="396"/>
      <c r="Q416" s="7"/>
      <c r="R416" s="395"/>
      <c r="S416" s="319"/>
      <c r="T416" s="319"/>
      <c r="U416" s="319"/>
      <c r="V416" s="319"/>
      <c r="W416" s="319"/>
      <c r="X416" s="319"/>
      <c r="Y416" s="320"/>
      <c r="Z416" s="225"/>
    </row>
    <row r="417" spans="1:26" ht="20.100000000000001" customHeight="1" x14ac:dyDescent="0.15">
      <c r="B417" s="225"/>
      <c r="E417" s="392"/>
      <c r="F417" s="410"/>
      <c r="G417" s="410"/>
      <c r="H417" s="410"/>
      <c r="I417" s="129"/>
      <c r="J417" s="130"/>
      <c r="K417" s="394" t="s">
        <v>118</v>
      </c>
      <c r="L417" s="395" t="s">
        <v>368</v>
      </c>
      <c r="M417" s="319"/>
      <c r="N417" s="319"/>
      <c r="O417" s="319"/>
      <c r="P417" s="396"/>
      <c r="Q417" s="7"/>
      <c r="R417" s="395"/>
      <c r="S417" s="319"/>
      <c r="T417" s="319"/>
      <c r="U417" s="319"/>
      <c r="V417" s="319"/>
      <c r="W417" s="319"/>
      <c r="X417" s="319"/>
      <c r="Y417" s="320"/>
      <c r="Z417" s="225"/>
    </row>
    <row r="418" spans="1:26" ht="20.100000000000001" customHeight="1" x14ac:dyDescent="0.15">
      <c r="B418" s="225"/>
      <c r="E418" s="392"/>
      <c r="F418" s="410"/>
      <c r="G418" s="410"/>
      <c r="H418" s="410"/>
      <c r="I418" s="129"/>
      <c r="J418" s="130"/>
      <c r="K418" s="394" t="s">
        <v>119</v>
      </c>
      <c r="L418" s="395" t="s">
        <v>369</v>
      </c>
      <c r="M418" s="319"/>
      <c r="N418" s="319"/>
      <c r="O418" s="319"/>
      <c r="P418" s="396"/>
      <c r="Q418" s="7"/>
      <c r="R418" s="395"/>
      <c r="S418" s="319"/>
      <c r="T418" s="319"/>
      <c r="U418" s="319"/>
      <c r="V418" s="319"/>
      <c r="W418" s="319"/>
      <c r="X418" s="319"/>
      <c r="Y418" s="320"/>
      <c r="Z418" s="225"/>
    </row>
    <row r="419" spans="1:26" ht="20.100000000000001" customHeight="1" x14ac:dyDescent="0.15">
      <c r="B419" s="225"/>
      <c r="E419" s="392"/>
      <c r="F419" s="410"/>
      <c r="G419" s="410"/>
      <c r="H419" s="410"/>
      <c r="I419" s="129"/>
      <c r="J419" s="130"/>
      <c r="K419" s="394" t="s">
        <v>120</v>
      </c>
      <c r="L419" s="395" t="s">
        <v>370</v>
      </c>
      <c r="M419" s="319"/>
      <c r="N419" s="319"/>
      <c r="O419" s="319"/>
      <c r="P419" s="396"/>
      <c r="Q419" s="7"/>
      <c r="R419" s="395"/>
      <c r="S419" s="319"/>
      <c r="T419" s="319"/>
      <c r="U419" s="319"/>
      <c r="V419" s="319"/>
      <c r="W419" s="319"/>
      <c r="X419" s="319"/>
      <c r="Y419" s="320"/>
      <c r="Z419" s="225"/>
    </row>
    <row r="420" spans="1:26" ht="20.100000000000001" customHeight="1" x14ac:dyDescent="0.15">
      <c r="B420" s="225"/>
      <c r="E420" s="392"/>
      <c r="F420" s="410"/>
      <c r="G420" s="410"/>
      <c r="H420" s="410"/>
      <c r="I420" s="129"/>
      <c r="J420" s="130"/>
      <c r="K420" s="394" t="s">
        <v>121</v>
      </c>
      <c r="L420" s="395" t="s">
        <v>371</v>
      </c>
      <c r="M420" s="319"/>
      <c r="N420" s="319"/>
      <c r="O420" s="319"/>
      <c r="P420" s="396"/>
      <c r="Q420" s="7"/>
      <c r="R420" s="395"/>
      <c r="S420" s="319"/>
      <c r="T420" s="319"/>
      <c r="U420" s="319"/>
      <c r="V420" s="319"/>
      <c r="W420" s="319"/>
      <c r="X420" s="319"/>
      <c r="Y420" s="320"/>
      <c r="Z420" s="225"/>
    </row>
    <row r="421" spans="1:26" ht="20.100000000000001" customHeight="1" x14ac:dyDescent="0.15">
      <c r="B421" s="225"/>
      <c r="E421" s="392"/>
      <c r="F421" s="410"/>
      <c r="G421" s="410"/>
      <c r="H421" s="410"/>
      <c r="I421" s="129"/>
      <c r="J421" s="130"/>
      <c r="K421" s="394" t="s">
        <v>124</v>
      </c>
      <c r="L421" s="395" t="s">
        <v>372</v>
      </c>
      <c r="M421" s="319"/>
      <c r="N421" s="319"/>
      <c r="O421" s="319"/>
      <c r="P421" s="396"/>
      <c r="Q421" s="7"/>
      <c r="R421" s="395"/>
      <c r="S421" s="319"/>
      <c r="T421" s="319"/>
      <c r="U421" s="319"/>
      <c r="V421" s="319"/>
      <c r="W421" s="319"/>
      <c r="X421" s="319"/>
      <c r="Y421" s="320"/>
      <c r="Z421" s="225"/>
    </row>
    <row r="422" spans="1:26" ht="20.100000000000001" customHeight="1" x14ac:dyDescent="0.15">
      <c r="B422" s="225"/>
      <c r="E422" s="392"/>
      <c r="F422" s="410"/>
      <c r="G422" s="410"/>
      <c r="H422" s="410"/>
      <c r="I422" s="129"/>
      <c r="J422" s="130"/>
      <c r="K422" s="394" t="s">
        <v>125</v>
      </c>
      <c r="L422" s="395" t="s">
        <v>373</v>
      </c>
      <c r="M422" s="319"/>
      <c r="N422" s="319"/>
      <c r="O422" s="319"/>
      <c r="P422" s="396"/>
      <c r="Q422" s="7"/>
      <c r="R422" s="395"/>
      <c r="S422" s="319"/>
      <c r="T422" s="319"/>
      <c r="U422" s="319"/>
      <c r="V422" s="319"/>
      <c r="W422" s="319"/>
      <c r="X422" s="319"/>
      <c r="Y422" s="320"/>
      <c r="Z422" s="225"/>
    </row>
    <row r="423" spans="1:26" ht="20.100000000000001" customHeight="1" x14ac:dyDescent="0.15">
      <c r="A423" s="378">
        <f>IFERROR(IF(AND($Q423="○",TRIM($R423)=""),1001,0),3)</f>
        <v>0</v>
      </c>
      <c r="B423" s="225"/>
      <c r="E423" s="406"/>
      <c r="F423" s="413"/>
      <c r="G423" s="413"/>
      <c r="H423" s="413"/>
      <c r="I423" s="131"/>
      <c r="J423" s="132"/>
      <c r="K423" s="408" t="s">
        <v>126</v>
      </c>
      <c r="L423" s="400" t="s">
        <v>224</v>
      </c>
      <c r="M423" s="401"/>
      <c r="N423" s="401"/>
      <c r="O423" s="401"/>
      <c r="P423" s="402"/>
      <c r="Q423" s="10"/>
      <c r="R423" s="133"/>
      <c r="S423" s="134"/>
      <c r="T423" s="134"/>
      <c r="U423" s="134"/>
      <c r="V423" s="134"/>
      <c r="W423" s="134"/>
      <c r="X423" s="134"/>
      <c r="Y423" s="135"/>
      <c r="Z423" s="225"/>
    </row>
    <row r="424" spans="1:26" ht="20.100000000000001" customHeight="1" x14ac:dyDescent="0.15">
      <c r="A424" s="168">
        <f>IFERROR(IF(OR(AND(TRIM($I424)&lt;&gt;"", COUNTIF($Q424:$Q427,"○")&lt;1), AND(TRIM($I424)="", COUNTIF($Q424:$Q427,"○")&gt;0)),1001,0),3)</f>
        <v>0</v>
      </c>
      <c r="B424" s="225"/>
      <c r="E424" s="403" t="s">
        <v>173</v>
      </c>
      <c r="F424" s="412" t="s">
        <v>170</v>
      </c>
      <c r="G424" s="412"/>
      <c r="H424" s="412"/>
      <c r="I424" s="127"/>
      <c r="J424" s="128"/>
      <c r="K424" s="405" t="s">
        <v>127</v>
      </c>
      <c r="L424" s="390" t="s">
        <v>374</v>
      </c>
      <c r="M424" s="316"/>
      <c r="N424" s="316"/>
      <c r="O424" s="316"/>
      <c r="P424" s="391"/>
      <c r="Q424" s="9"/>
      <c r="R424" s="390"/>
      <c r="S424" s="316"/>
      <c r="T424" s="316"/>
      <c r="U424" s="316"/>
      <c r="V424" s="316"/>
      <c r="W424" s="316"/>
      <c r="X424" s="316"/>
      <c r="Y424" s="317"/>
      <c r="Z424" s="225"/>
    </row>
    <row r="425" spans="1:26" ht="20.100000000000001" customHeight="1" x14ac:dyDescent="0.15">
      <c r="B425" s="225"/>
      <c r="E425" s="392"/>
      <c r="F425" s="410"/>
      <c r="G425" s="410"/>
      <c r="H425" s="410"/>
      <c r="I425" s="129"/>
      <c r="J425" s="130"/>
      <c r="K425" s="394" t="s">
        <v>128</v>
      </c>
      <c r="L425" s="395" t="s">
        <v>375</v>
      </c>
      <c r="M425" s="319"/>
      <c r="N425" s="319"/>
      <c r="O425" s="319"/>
      <c r="P425" s="396"/>
      <c r="Q425" s="7"/>
      <c r="R425" s="395"/>
      <c r="S425" s="319"/>
      <c r="T425" s="319"/>
      <c r="U425" s="319"/>
      <c r="V425" s="319"/>
      <c r="W425" s="319"/>
      <c r="X425" s="319"/>
      <c r="Y425" s="320"/>
      <c r="Z425" s="225"/>
    </row>
    <row r="426" spans="1:26" ht="20.100000000000001" customHeight="1" x14ac:dyDescent="0.15">
      <c r="B426" s="225"/>
      <c r="E426" s="392"/>
      <c r="F426" s="410"/>
      <c r="G426" s="410"/>
      <c r="H426" s="410"/>
      <c r="I426" s="129"/>
      <c r="J426" s="130"/>
      <c r="K426" s="394" t="s">
        <v>123</v>
      </c>
      <c r="L426" s="395" t="s">
        <v>376</v>
      </c>
      <c r="M426" s="319"/>
      <c r="N426" s="319"/>
      <c r="O426" s="319"/>
      <c r="P426" s="396"/>
      <c r="Q426" s="7"/>
      <c r="R426" s="395"/>
      <c r="S426" s="319"/>
      <c r="T426" s="319"/>
      <c r="U426" s="319"/>
      <c r="V426" s="319"/>
      <c r="W426" s="319"/>
      <c r="X426" s="319"/>
      <c r="Y426" s="320"/>
      <c r="Z426" s="225"/>
    </row>
    <row r="427" spans="1:26" ht="20.100000000000001" customHeight="1" x14ac:dyDescent="0.15">
      <c r="A427" s="378">
        <f>IFERROR(IF(AND($Q427="○",TRIM($R427)=""),1001,0),3)</f>
        <v>0</v>
      </c>
      <c r="B427" s="225"/>
      <c r="E427" s="406"/>
      <c r="F427" s="413"/>
      <c r="G427" s="413"/>
      <c r="H427" s="413"/>
      <c r="I427" s="131"/>
      <c r="J427" s="132"/>
      <c r="K427" s="408" t="s">
        <v>117</v>
      </c>
      <c r="L427" s="400" t="s">
        <v>224</v>
      </c>
      <c r="M427" s="401"/>
      <c r="N427" s="401"/>
      <c r="O427" s="401"/>
      <c r="P427" s="402"/>
      <c r="Q427" s="10"/>
      <c r="R427" s="133"/>
      <c r="S427" s="134"/>
      <c r="T427" s="134"/>
      <c r="U427" s="134"/>
      <c r="V427" s="134"/>
      <c r="W427" s="134"/>
      <c r="X427" s="134"/>
      <c r="Y427" s="135"/>
      <c r="Z427" s="225"/>
    </row>
    <row r="428" spans="1:26" ht="20.100000000000001" customHeight="1" x14ac:dyDescent="0.15">
      <c r="A428" s="378">
        <f>IFERROR(IF(OR(AND(TRIM($I428)&lt;&gt;"", $Q428&lt;&gt;"○"), AND(TRIM($I428)="", $Q428="○"), AND($Q428="○",TRIM($R428)="")),1001,0),3)</f>
        <v>0</v>
      </c>
      <c r="B428" s="225"/>
      <c r="E428" s="414" t="s">
        <v>174</v>
      </c>
      <c r="F428" s="380" t="s">
        <v>122</v>
      </c>
      <c r="G428" s="380"/>
      <c r="H428" s="380"/>
      <c r="I428" s="139"/>
      <c r="J428" s="140"/>
      <c r="K428" s="415" t="s">
        <v>127</v>
      </c>
      <c r="L428" s="382" t="s">
        <v>224</v>
      </c>
      <c r="M428" s="383"/>
      <c r="N428" s="383"/>
      <c r="O428" s="383"/>
      <c r="P428" s="384"/>
      <c r="Q428" s="12"/>
      <c r="R428" s="136"/>
      <c r="S428" s="137"/>
      <c r="T428" s="137"/>
      <c r="U428" s="137"/>
      <c r="V428" s="137"/>
      <c r="W428" s="137"/>
      <c r="X428" s="137"/>
      <c r="Y428" s="138"/>
      <c r="Z428" s="225"/>
    </row>
    <row r="429" spans="1:26" ht="20.100000000000001" customHeight="1" x14ac:dyDescent="0.15">
      <c r="A429" s="168"/>
      <c r="B429" s="225"/>
      <c r="E429" s="416"/>
      <c r="F429" s="417"/>
      <c r="G429" s="417"/>
      <c r="H429" s="417"/>
      <c r="I429" s="417"/>
      <c r="K429" s="416"/>
      <c r="Z429" s="225"/>
    </row>
    <row r="430" spans="1:26" ht="20.100000000000001" customHeight="1" x14ac:dyDescent="0.15">
      <c r="B430" s="225"/>
      <c r="E430" s="152" t="s">
        <v>196</v>
      </c>
      <c r="F430" s="417"/>
      <c r="G430" s="417"/>
      <c r="H430" s="417"/>
      <c r="I430" s="417"/>
      <c r="K430" s="416"/>
      <c r="Z430" s="225"/>
    </row>
    <row r="431" spans="1:26" ht="30" customHeight="1" x14ac:dyDescent="0.15">
      <c r="B431" s="225"/>
      <c r="E431" s="379" t="s">
        <v>198</v>
      </c>
      <c r="F431" s="380"/>
      <c r="G431" s="380"/>
      <c r="H431" s="380"/>
      <c r="I431" s="381" t="s">
        <v>197</v>
      </c>
      <c r="J431" s="381"/>
      <c r="K431" s="380" t="s">
        <v>42</v>
      </c>
      <c r="L431" s="380"/>
      <c r="M431" s="380"/>
      <c r="N431" s="380"/>
      <c r="O431" s="380"/>
      <c r="P431" s="380"/>
      <c r="Q431" s="385" t="s">
        <v>204</v>
      </c>
      <c r="R431" s="380" t="s">
        <v>116</v>
      </c>
      <c r="S431" s="380"/>
      <c r="T431" s="380"/>
      <c r="U431" s="380"/>
      <c r="V431" s="380"/>
      <c r="W431" s="380"/>
      <c r="X431" s="380"/>
      <c r="Y431" s="386"/>
      <c r="Z431" s="225"/>
    </row>
    <row r="432" spans="1:26" ht="20.100000000000001" customHeight="1" x14ac:dyDescent="0.15">
      <c r="A432" s="168">
        <f>IFERROR(IF(OR(AND(TRIM($I432)&lt;&gt;"", COUNTIF($Q432:$Q438,"○")&lt;1), AND(TRIM($I432)="", COUNTIF($Q432:$Q438,"○")&gt;0)),1001,0),3)</f>
        <v>0</v>
      </c>
      <c r="B432" s="225"/>
      <c r="E432" s="387" t="s">
        <v>176</v>
      </c>
      <c r="F432" s="388" t="s">
        <v>181</v>
      </c>
      <c r="G432" s="388"/>
      <c r="H432" s="388"/>
      <c r="I432" s="127"/>
      <c r="J432" s="128"/>
      <c r="K432" s="389" t="s">
        <v>127</v>
      </c>
      <c r="L432" s="390" t="s">
        <v>410</v>
      </c>
      <c r="M432" s="316"/>
      <c r="N432" s="316"/>
      <c r="O432" s="316"/>
      <c r="P432" s="391"/>
      <c r="Q432" s="7"/>
      <c r="R432" s="390" t="s">
        <v>482</v>
      </c>
      <c r="S432" s="316"/>
      <c r="T432" s="316"/>
      <c r="U432" s="316"/>
      <c r="V432" s="316"/>
      <c r="W432" s="316"/>
      <c r="X432" s="316"/>
      <c r="Y432" s="317"/>
      <c r="Z432" s="225"/>
    </row>
    <row r="433" spans="1:26" ht="20.100000000000001" customHeight="1" x14ac:dyDescent="0.15">
      <c r="B433" s="225"/>
      <c r="E433" s="392"/>
      <c r="F433" s="393"/>
      <c r="G433" s="393"/>
      <c r="H433" s="393"/>
      <c r="I433" s="129"/>
      <c r="J433" s="130"/>
      <c r="K433" s="394" t="s">
        <v>128</v>
      </c>
      <c r="L433" s="395" t="s">
        <v>411</v>
      </c>
      <c r="M433" s="319"/>
      <c r="N433" s="319"/>
      <c r="O433" s="319"/>
      <c r="P433" s="396"/>
      <c r="Q433" s="7"/>
      <c r="R433" s="395" t="s">
        <v>483</v>
      </c>
      <c r="S433" s="319"/>
      <c r="T433" s="319"/>
      <c r="U433" s="319"/>
      <c r="V433" s="319"/>
      <c r="W433" s="319"/>
      <c r="X433" s="319"/>
      <c r="Y433" s="320"/>
      <c r="Z433" s="225"/>
    </row>
    <row r="434" spans="1:26" ht="20.100000000000001" customHeight="1" x14ac:dyDescent="0.15">
      <c r="B434" s="225"/>
      <c r="E434" s="392"/>
      <c r="F434" s="393"/>
      <c r="G434" s="393"/>
      <c r="H434" s="393"/>
      <c r="I434" s="129"/>
      <c r="J434" s="130"/>
      <c r="K434" s="394" t="s">
        <v>123</v>
      </c>
      <c r="L434" s="395" t="s">
        <v>412</v>
      </c>
      <c r="M434" s="319"/>
      <c r="N434" s="319"/>
      <c r="O434" s="319"/>
      <c r="P434" s="396"/>
      <c r="Q434" s="7"/>
      <c r="R434" s="395"/>
      <c r="S434" s="319"/>
      <c r="T434" s="319"/>
      <c r="U434" s="319"/>
      <c r="V434" s="319"/>
      <c r="W434" s="319"/>
      <c r="X434" s="319"/>
      <c r="Y434" s="320"/>
      <c r="Z434" s="225"/>
    </row>
    <row r="435" spans="1:26" ht="20.100000000000001" customHeight="1" x14ac:dyDescent="0.15">
      <c r="B435" s="225"/>
      <c r="E435" s="392"/>
      <c r="F435" s="393"/>
      <c r="G435" s="393"/>
      <c r="H435" s="393"/>
      <c r="I435" s="129"/>
      <c r="J435" s="130"/>
      <c r="K435" s="394" t="s">
        <v>117</v>
      </c>
      <c r="L435" s="395" t="s">
        <v>413</v>
      </c>
      <c r="M435" s="319"/>
      <c r="N435" s="319"/>
      <c r="O435" s="319"/>
      <c r="P435" s="396"/>
      <c r="Q435" s="7"/>
      <c r="R435" s="395"/>
      <c r="S435" s="319"/>
      <c r="T435" s="319"/>
      <c r="U435" s="319"/>
      <c r="V435" s="319"/>
      <c r="W435" s="319"/>
      <c r="X435" s="319"/>
      <c r="Y435" s="320"/>
      <c r="Z435" s="225"/>
    </row>
    <row r="436" spans="1:26" ht="20.100000000000001" customHeight="1" x14ac:dyDescent="0.15">
      <c r="B436" s="225"/>
      <c r="E436" s="392"/>
      <c r="F436" s="393"/>
      <c r="G436" s="393"/>
      <c r="H436" s="393"/>
      <c r="I436" s="129"/>
      <c r="J436" s="130"/>
      <c r="K436" s="394" t="s">
        <v>118</v>
      </c>
      <c r="L436" s="395" t="s">
        <v>414</v>
      </c>
      <c r="M436" s="319"/>
      <c r="N436" s="319"/>
      <c r="O436" s="319"/>
      <c r="P436" s="396"/>
      <c r="Q436" s="7"/>
      <c r="R436" s="395"/>
      <c r="S436" s="319"/>
      <c r="T436" s="319"/>
      <c r="U436" s="319"/>
      <c r="V436" s="319"/>
      <c r="W436" s="319"/>
      <c r="X436" s="319"/>
      <c r="Y436" s="320"/>
      <c r="Z436" s="225"/>
    </row>
    <row r="437" spans="1:26" ht="20.100000000000001" customHeight="1" x14ac:dyDescent="0.15">
      <c r="B437" s="225"/>
      <c r="E437" s="392"/>
      <c r="F437" s="393"/>
      <c r="G437" s="393"/>
      <c r="H437" s="393"/>
      <c r="I437" s="129"/>
      <c r="J437" s="130"/>
      <c r="K437" s="394" t="s">
        <v>119</v>
      </c>
      <c r="L437" s="395" t="s">
        <v>415</v>
      </c>
      <c r="M437" s="319"/>
      <c r="N437" s="319"/>
      <c r="O437" s="319"/>
      <c r="P437" s="396"/>
      <c r="Q437" s="7"/>
      <c r="R437" s="395" t="s">
        <v>484</v>
      </c>
      <c r="S437" s="319"/>
      <c r="T437" s="319"/>
      <c r="U437" s="319"/>
      <c r="V437" s="319"/>
      <c r="W437" s="319"/>
      <c r="X437" s="319"/>
      <c r="Y437" s="320"/>
      <c r="Z437" s="225"/>
    </row>
    <row r="438" spans="1:26" ht="20.100000000000001" customHeight="1" x14ac:dyDescent="0.15">
      <c r="A438" s="378">
        <f>IFERROR(IF(AND($Q438="○",TRIM($R438)=""),1001,0),3)</f>
        <v>0</v>
      </c>
      <c r="B438" s="225"/>
      <c r="E438" s="397"/>
      <c r="F438" s="398"/>
      <c r="G438" s="398"/>
      <c r="H438" s="398"/>
      <c r="I438" s="131"/>
      <c r="J438" s="132"/>
      <c r="K438" s="399" t="s">
        <v>120</v>
      </c>
      <c r="L438" s="400" t="s">
        <v>224</v>
      </c>
      <c r="M438" s="401"/>
      <c r="N438" s="401"/>
      <c r="O438" s="401"/>
      <c r="P438" s="402"/>
      <c r="Q438" s="8"/>
      <c r="R438" s="133"/>
      <c r="S438" s="134"/>
      <c r="T438" s="134"/>
      <c r="U438" s="134"/>
      <c r="V438" s="134"/>
      <c r="W438" s="134"/>
      <c r="X438" s="134"/>
      <c r="Y438" s="135"/>
      <c r="Z438" s="225"/>
    </row>
    <row r="439" spans="1:26" ht="20.100000000000001" customHeight="1" x14ac:dyDescent="0.15">
      <c r="A439" s="168">
        <f>IFERROR(IF(OR(AND(TRIM($I439)&lt;&gt;"", COUNTIF($Q439:$Q450,"○")&lt;1), AND(TRIM($I439)="", COUNTIF($Q439:$Q450,"○")&gt;0)),1001,0),3)</f>
        <v>0</v>
      </c>
      <c r="B439" s="225"/>
      <c r="E439" s="403" t="s">
        <v>177</v>
      </c>
      <c r="F439" s="404" t="s">
        <v>182</v>
      </c>
      <c r="G439" s="404"/>
      <c r="H439" s="404"/>
      <c r="I439" s="127"/>
      <c r="J439" s="128"/>
      <c r="K439" s="405" t="s">
        <v>127</v>
      </c>
      <c r="L439" s="390" t="s">
        <v>416</v>
      </c>
      <c r="M439" s="316"/>
      <c r="N439" s="316"/>
      <c r="O439" s="316"/>
      <c r="P439" s="391"/>
      <c r="Q439" s="9"/>
      <c r="R439" s="390"/>
      <c r="S439" s="316"/>
      <c r="T439" s="316"/>
      <c r="U439" s="316"/>
      <c r="V439" s="316"/>
      <c r="W439" s="316"/>
      <c r="X439" s="316"/>
      <c r="Y439" s="317"/>
      <c r="Z439" s="225"/>
    </row>
    <row r="440" spans="1:26" ht="20.100000000000001" customHeight="1" x14ac:dyDescent="0.15">
      <c r="B440" s="225"/>
      <c r="E440" s="392"/>
      <c r="F440" s="393"/>
      <c r="G440" s="393"/>
      <c r="H440" s="393"/>
      <c r="I440" s="129"/>
      <c r="J440" s="130"/>
      <c r="K440" s="394" t="s">
        <v>128</v>
      </c>
      <c r="L440" s="395" t="s">
        <v>417</v>
      </c>
      <c r="M440" s="319"/>
      <c r="N440" s="319"/>
      <c r="O440" s="319"/>
      <c r="P440" s="396"/>
      <c r="Q440" s="7"/>
      <c r="R440" s="395"/>
      <c r="S440" s="319"/>
      <c r="T440" s="319"/>
      <c r="U440" s="319"/>
      <c r="V440" s="319"/>
      <c r="W440" s="319"/>
      <c r="X440" s="319"/>
      <c r="Y440" s="320"/>
      <c r="Z440" s="225"/>
    </row>
    <row r="441" spans="1:26" ht="20.100000000000001" customHeight="1" x14ac:dyDescent="0.15">
      <c r="B441" s="225"/>
      <c r="E441" s="392"/>
      <c r="F441" s="393"/>
      <c r="G441" s="393"/>
      <c r="H441" s="393"/>
      <c r="I441" s="129"/>
      <c r="J441" s="130"/>
      <c r="K441" s="394" t="s">
        <v>123</v>
      </c>
      <c r="L441" s="395" t="s">
        <v>418</v>
      </c>
      <c r="M441" s="319"/>
      <c r="N441" s="319"/>
      <c r="O441" s="319"/>
      <c r="P441" s="396"/>
      <c r="Q441" s="7"/>
      <c r="R441" s="395" t="s">
        <v>485</v>
      </c>
      <c r="S441" s="319"/>
      <c r="T441" s="319"/>
      <c r="U441" s="319"/>
      <c r="V441" s="319"/>
      <c r="W441" s="319"/>
      <c r="X441" s="319"/>
      <c r="Y441" s="320"/>
      <c r="Z441" s="225"/>
    </row>
    <row r="442" spans="1:26" ht="20.100000000000001" customHeight="1" x14ac:dyDescent="0.15">
      <c r="B442" s="225"/>
      <c r="E442" s="392"/>
      <c r="F442" s="393"/>
      <c r="G442" s="393"/>
      <c r="H442" s="393"/>
      <c r="I442" s="129"/>
      <c r="J442" s="130"/>
      <c r="K442" s="394" t="s">
        <v>117</v>
      </c>
      <c r="L442" s="395" t="s">
        <v>419</v>
      </c>
      <c r="M442" s="319"/>
      <c r="N442" s="319"/>
      <c r="O442" s="319"/>
      <c r="P442" s="396"/>
      <c r="Q442" s="7"/>
      <c r="R442" s="395"/>
      <c r="S442" s="319"/>
      <c r="T442" s="319"/>
      <c r="U442" s="319"/>
      <c r="V442" s="319"/>
      <c r="W442" s="319"/>
      <c r="X442" s="319"/>
      <c r="Y442" s="320"/>
      <c r="Z442" s="225"/>
    </row>
    <row r="443" spans="1:26" ht="20.100000000000001" customHeight="1" x14ac:dyDescent="0.15">
      <c r="B443" s="225"/>
      <c r="E443" s="392"/>
      <c r="F443" s="393"/>
      <c r="G443" s="393"/>
      <c r="H443" s="393"/>
      <c r="I443" s="129"/>
      <c r="J443" s="130"/>
      <c r="K443" s="394" t="s">
        <v>118</v>
      </c>
      <c r="L443" s="395" t="s">
        <v>420</v>
      </c>
      <c r="M443" s="319"/>
      <c r="N443" s="319"/>
      <c r="O443" s="319"/>
      <c r="P443" s="396"/>
      <c r="Q443" s="7"/>
      <c r="R443" s="395"/>
      <c r="S443" s="319"/>
      <c r="T443" s="319"/>
      <c r="U443" s="319"/>
      <c r="V443" s="319"/>
      <c r="W443" s="319"/>
      <c r="X443" s="319"/>
      <c r="Y443" s="320"/>
      <c r="Z443" s="225"/>
    </row>
    <row r="444" spans="1:26" ht="20.100000000000001" customHeight="1" x14ac:dyDescent="0.15">
      <c r="B444" s="225"/>
      <c r="E444" s="392"/>
      <c r="F444" s="393"/>
      <c r="G444" s="393"/>
      <c r="H444" s="393"/>
      <c r="I444" s="129"/>
      <c r="J444" s="130"/>
      <c r="K444" s="394" t="s">
        <v>119</v>
      </c>
      <c r="L444" s="395" t="s">
        <v>421</v>
      </c>
      <c r="M444" s="319"/>
      <c r="N444" s="319"/>
      <c r="O444" s="319"/>
      <c r="P444" s="396"/>
      <c r="Q444" s="7"/>
      <c r="R444" s="395" t="s">
        <v>486</v>
      </c>
      <c r="S444" s="319"/>
      <c r="T444" s="319"/>
      <c r="U444" s="319"/>
      <c r="V444" s="319"/>
      <c r="W444" s="319"/>
      <c r="X444" s="319"/>
      <c r="Y444" s="320"/>
      <c r="Z444" s="225"/>
    </row>
    <row r="445" spans="1:26" ht="20.100000000000001" customHeight="1" x14ac:dyDescent="0.15">
      <c r="B445" s="225"/>
      <c r="E445" s="392"/>
      <c r="F445" s="393"/>
      <c r="G445" s="393"/>
      <c r="H445" s="393"/>
      <c r="I445" s="129"/>
      <c r="J445" s="130"/>
      <c r="K445" s="394" t="s">
        <v>120</v>
      </c>
      <c r="L445" s="395" t="s">
        <v>422</v>
      </c>
      <c r="M445" s="319"/>
      <c r="N445" s="319"/>
      <c r="O445" s="319"/>
      <c r="P445" s="396"/>
      <c r="Q445" s="7"/>
      <c r="R445" s="395"/>
      <c r="S445" s="319"/>
      <c r="T445" s="319"/>
      <c r="U445" s="319"/>
      <c r="V445" s="319"/>
      <c r="W445" s="319"/>
      <c r="X445" s="319"/>
      <c r="Y445" s="320"/>
      <c r="Z445" s="225"/>
    </row>
    <row r="446" spans="1:26" ht="20.100000000000001" customHeight="1" x14ac:dyDescent="0.15">
      <c r="B446" s="225"/>
      <c r="E446" s="392"/>
      <c r="F446" s="393"/>
      <c r="G446" s="393"/>
      <c r="H446" s="393"/>
      <c r="I446" s="129"/>
      <c r="J446" s="130"/>
      <c r="K446" s="394" t="s">
        <v>121</v>
      </c>
      <c r="L446" s="395" t="s">
        <v>423</v>
      </c>
      <c r="M446" s="319"/>
      <c r="N446" s="319"/>
      <c r="O446" s="319"/>
      <c r="P446" s="396"/>
      <c r="Q446" s="7"/>
      <c r="R446" s="395"/>
      <c r="S446" s="319"/>
      <c r="T446" s="319"/>
      <c r="U446" s="319"/>
      <c r="V446" s="319"/>
      <c r="W446" s="319"/>
      <c r="X446" s="319"/>
      <c r="Y446" s="320"/>
      <c r="Z446" s="225"/>
    </row>
    <row r="447" spans="1:26" ht="20.100000000000001" customHeight="1" x14ac:dyDescent="0.15">
      <c r="B447" s="225"/>
      <c r="E447" s="392"/>
      <c r="F447" s="393"/>
      <c r="G447" s="393"/>
      <c r="H447" s="393"/>
      <c r="I447" s="129"/>
      <c r="J447" s="130"/>
      <c r="K447" s="394" t="s">
        <v>124</v>
      </c>
      <c r="L447" s="395" t="s">
        <v>424</v>
      </c>
      <c r="M447" s="319"/>
      <c r="N447" s="319"/>
      <c r="O447" s="319"/>
      <c r="P447" s="396"/>
      <c r="Q447" s="7"/>
      <c r="R447" s="395"/>
      <c r="S447" s="319"/>
      <c r="T447" s="319"/>
      <c r="U447" s="319"/>
      <c r="V447" s="319"/>
      <c r="W447" s="319"/>
      <c r="X447" s="319"/>
      <c r="Y447" s="320"/>
      <c r="Z447" s="225"/>
    </row>
    <row r="448" spans="1:26" ht="20.100000000000001" customHeight="1" x14ac:dyDescent="0.15">
      <c r="B448" s="225"/>
      <c r="E448" s="392"/>
      <c r="F448" s="393"/>
      <c r="G448" s="393"/>
      <c r="H448" s="393"/>
      <c r="I448" s="129"/>
      <c r="J448" s="130"/>
      <c r="K448" s="394" t="s">
        <v>125</v>
      </c>
      <c r="L448" s="395" t="s">
        <v>425</v>
      </c>
      <c r="M448" s="319"/>
      <c r="N448" s="319"/>
      <c r="O448" s="319"/>
      <c r="P448" s="396"/>
      <c r="Q448" s="7"/>
      <c r="R448" s="395"/>
      <c r="S448" s="319"/>
      <c r="T448" s="319"/>
      <c r="U448" s="319"/>
      <c r="V448" s="319"/>
      <c r="W448" s="319"/>
      <c r="X448" s="319"/>
      <c r="Y448" s="320"/>
      <c r="Z448" s="225"/>
    </row>
    <row r="449" spans="1:26" ht="20.100000000000001" customHeight="1" x14ac:dyDescent="0.15">
      <c r="B449" s="225"/>
      <c r="E449" s="392"/>
      <c r="F449" s="393"/>
      <c r="G449" s="393"/>
      <c r="H449" s="393"/>
      <c r="I449" s="129"/>
      <c r="J449" s="130"/>
      <c r="K449" s="394" t="s">
        <v>126</v>
      </c>
      <c r="L449" s="395" t="s">
        <v>426</v>
      </c>
      <c r="M449" s="319"/>
      <c r="N449" s="319"/>
      <c r="O449" s="319"/>
      <c r="P449" s="396"/>
      <c r="Q449" s="7"/>
      <c r="R449" s="395"/>
      <c r="S449" s="319"/>
      <c r="T449" s="319"/>
      <c r="U449" s="319"/>
      <c r="V449" s="319"/>
      <c r="W449" s="319"/>
      <c r="X449" s="319"/>
      <c r="Y449" s="320"/>
      <c r="Z449" s="225"/>
    </row>
    <row r="450" spans="1:26" ht="20.100000000000001" customHeight="1" x14ac:dyDescent="0.15">
      <c r="A450" s="378">
        <f>IFERROR(IF(AND($Q450="○",TRIM($R450)=""),1001,0),3)</f>
        <v>0</v>
      </c>
      <c r="B450" s="225"/>
      <c r="E450" s="406"/>
      <c r="F450" s="407"/>
      <c r="G450" s="407"/>
      <c r="H450" s="407"/>
      <c r="I450" s="131"/>
      <c r="J450" s="132"/>
      <c r="K450" s="408" t="s">
        <v>130</v>
      </c>
      <c r="L450" s="400" t="s">
        <v>224</v>
      </c>
      <c r="M450" s="401"/>
      <c r="N450" s="401"/>
      <c r="O450" s="401"/>
      <c r="P450" s="402"/>
      <c r="Q450" s="10"/>
      <c r="R450" s="133"/>
      <c r="S450" s="134"/>
      <c r="T450" s="134"/>
      <c r="U450" s="134"/>
      <c r="V450" s="134"/>
      <c r="W450" s="134"/>
      <c r="X450" s="134"/>
      <c r="Y450" s="135"/>
      <c r="Z450" s="225"/>
    </row>
    <row r="451" spans="1:26" ht="20.100000000000001" customHeight="1" x14ac:dyDescent="0.15">
      <c r="A451" s="168">
        <f>IFERROR(IF(OR(AND(TRIM($I451)&lt;&gt;"", COUNTIF($Q451:$Q456,"○")&lt;1), AND(TRIM($I451)="", COUNTIF($Q451:$Q456,"○")&gt;0)),1001,0),3)</f>
        <v>0</v>
      </c>
      <c r="B451" s="225"/>
      <c r="E451" s="387" t="s">
        <v>178</v>
      </c>
      <c r="F451" s="388" t="s">
        <v>183</v>
      </c>
      <c r="G451" s="388"/>
      <c r="H451" s="388"/>
      <c r="I451" s="127"/>
      <c r="J451" s="128"/>
      <c r="K451" s="389" t="s">
        <v>127</v>
      </c>
      <c r="L451" s="390" t="s">
        <v>427</v>
      </c>
      <c r="M451" s="316"/>
      <c r="N451" s="316"/>
      <c r="O451" s="316"/>
      <c r="P451" s="391"/>
      <c r="Q451" s="11"/>
      <c r="R451" s="390"/>
      <c r="S451" s="316"/>
      <c r="T451" s="316"/>
      <c r="U451" s="316"/>
      <c r="V451" s="316"/>
      <c r="W451" s="316"/>
      <c r="X451" s="316"/>
      <c r="Y451" s="317"/>
      <c r="Z451" s="225"/>
    </row>
    <row r="452" spans="1:26" ht="20.100000000000001" customHeight="1" x14ac:dyDescent="0.15">
      <c r="B452" s="225"/>
      <c r="E452" s="392"/>
      <c r="F452" s="393"/>
      <c r="G452" s="393"/>
      <c r="H452" s="393"/>
      <c r="I452" s="129"/>
      <c r="J452" s="130"/>
      <c r="K452" s="394" t="s">
        <v>128</v>
      </c>
      <c r="L452" s="395" t="s">
        <v>428</v>
      </c>
      <c r="M452" s="319"/>
      <c r="N452" s="319"/>
      <c r="O452" s="319"/>
      <c r="P452" s="396"/>
      <c r="Q452" s="7"/>
      <c r="R452" s="395"/>
      <c r="S452" s="319"/>
      <c r="T452" s="319"/>
      <c r="U452" s="319"/>
      <c r="V452" s="319"/>
      <c r="W452" s="319"/>
      <c r="X452" s="319"/>
      <c r="Y452" s="320"/>
      <c r="Z452" s="225"/>
    </row>
    <row r="453" spans="1:26" ht="20.100000000000001" customHeight="1" x14ac:dyDescent="0.15">
      <c r="B453" s="225"/>
      <c r="E453" s="392"/>
      <c r="F453" s="393"/>
      <c r="G453" s="393"/>
      <c r="H453" s="393"/>
      <c r="I453" s="129"/>
      <c r="J453" s="130"/>
      <c r="K453" s="394" t="s">
        <v>123</v>
      </c>
      <c r="L453" s="395" t="s">
        <v>429</v>
      </c>
      <c r="M453" s="319"/>
      <c r="N453" s="319"/>
      <c r="O453" s="319"/>
      <c r="P453" s="396"/>
      <c r="Q453" s="7"/>
      <c r="R453" s="395"/>
      <c r="S453" s="319"/>
      <c r="T453" s="319"/>
      <c r="U453" s="319"/>
      <c r="V453" s="319"/>
      <c r="W453" s="319"/>
      <c r="X453" s="319"/>
      <c r="Y453" s="320"/>
      <c r="Z453" s="225"/>
    </row>
    <row r="454" spans="1:26" ht="20.100000000000001" customHeight="1" x14ac:dyDescent="0.15">
      <c r="B454" s="225"/>
      <c r="E454" s="392"/>
      <c r="F454" s="393"/>
      <c r="G454" s="393"/>
      <c r="H454" s="393"/>
      <c r="I454" s="129"/>
      <c r="J454" s="130"/>
      <c r="K454" s="394" t="s">
        <v>117</v>
      </c>
      <c r="L454" s="395" t="s">
        <v>430</v>
      </c>
      <c r="M454" s="319"/>
      <c r="N454" s="319"/>
      <c r="O454" s="319"/>
      <c r="P454" s="396"/>
      <c r="Q454" s="7"/>
      <c r="R454" s="395"/>
      <c r="S454" s="319"/>
      <c r="T454" s="319"/>
      <c r="U454" s="319"/>
      <c r="V454" s="319"/>
      <c r="W454" s="319"/>
      <c r="X454" s="319"/>
      <c r="Y454" s="320"/>
      <c r="Z454" s="225"/>
    </row>
    <row r="455" spans="1:26" ht="20.100000000000001" customHeight="1" x14ac:dyDescent="0.15">
      <c r="B455" s="225"/>
      <c r="E455" s="392"/>
      <c r="F455" s="393"/>
      <c r="G455" s="393"/>
      <c r="H455" s="393"/>
      <c r="I455" s="129"/>
      <c r="J455" s="130"/>
      <c r="K455" s="394" t="s">
        <v>118</v>
      </c>
      <c r="L455" s="395" t="s">
        <v>431</v>
      </c>
      <c r="M455" s="319"/>
      <c r="N455" s="319"/>
      <c r="O455" s="319"/>
      <c r="P455" s="396"/>
      <c r="Q455" s="7"/>
      <c r="R455" s="395"/>
      <c r="S455" s="319"/>
      <c r="T455" s="319"/>
      <c r="U455" s="319"/>
      <c r="V455" s="319"/>
      <c r="W455" s="319"/>
      <c r="X455" s="319"/>
      <c r="Y455" s="320"/>
      <c r="Z455" s="225"/>
    </row>
    <row r="456" spans="1:26" ht="20.100000000000001" customHeight="1" x14ac:dyDescent="0.15">
      <c r="A456" s="378">
        <f>IFERROR(IF(AND($Q456="○",TRIM($R456)=""),1001,0),3)</f>
        <v>0</v>
      </c>
      <c r="B456" s="225"/>
      <c r="E456" s="397"/>
      <c r="F456" s="398"/>
      <c r="G456" s="398"/>
      <c r="H456" s="398"/>
      <c r="I456" s="131"/>
      <c r="J456" s="132"/>
      <c r="K456" s="399" t="s">
        <v>119</v>
      </c>
      <c r="L456" s="400" t="s">
        <v>224</v>
      </c>
      <c r="M456" s="401"/>
      <c r="N456" s="401"/>
      <c r="O456" s="401"/>
      <c r="P456" s="402"/>
      <c r="Q456" s="8"/>
      <c r="R456" s="133"/>
      <c r="S456" s="134"/>
      <c r="T456" s="134"/>
      <c r="U456" s="134"/>
      <c r="V456" s="134"/>
      <c r="W456" s="134"/>
      <c r="X456" s="134"/>
      <c r="Y456" s="135"/>
      <c r="Z456" s="225"/>
    </row>
    <row r="457" spans="1:26" ht="20.100000000000001" customHeight="1" x14ac:dyDescent="0.15">
      <c r="A457" s="168">
        <f>IFERROR(IF(OR(AND(TRIM($I457)&lt;&gt;"", COUNTIF($Q457:$Q464,"○")&lt;1), AND(TRIM($I457)="", COUNTIF($Q457:$Q464,"○")&gt;0)),1001,0),3)</f>
        <v>0</v>
      </c>
      <c r="B457" s="225"/>
      <c r="E457" s="403" t="s">
        <v>179</v>
      </c>
      <c r="F457" s="412" t="s">
        <v>175</v>
      </c>
      <c r="G457" s="412"/>
      <c r="H457" s="412"/>
      <c r="I457" s="127"/>
      <c r="J457" s="128"/>
      <c r="K457" s="405" t="s">
        <v>127</v>
      </c>
      <c r="L457" s="390" t="s">
        <v>432</v>
      </c>
      <c r="M457" s="316"/>
      <c r="N457" s="316"/>
      <c r="O457" s="316"/>
      <c r="P457" s="391"/>
      <c r="Q457" s="9"/>
      <c r="R457" s="390"/>
      <c r="S457" s="316"/>
      <c r="T457" s="316"/>
      <c r="U457" s="316"/>
      <c r="V457" s="316"/>
      <c r="W457" s="316"/>
      <c r="X457" s="316"/>
      <c r="Y457" s="317"/>
      <c r="Z457" s="225"/>
    </row>
    <row r="458" spans="1:26" ht="20.100000000000001" customHeight="1" x14ac:dyDescent="0.15">
      <c r="B458" s="225"/>
      <c r="E458" s="392"/>
      <c r="F458" s="410"/>
      <c r="G458" s="410"/>
      <c r="H458" s="410"/>
      <c r="I458" s="129"/>
      <c r="J458" s="130"/>
      <c r="K458" s="394" t="s">
        <v>128</v>
      </c>
      <c r="L458" s="395" t="s">
        <v>433</v>
      </c>
      <c r="M458" s="319"/>
      <c r="N458" s="319"/>
      <c r="O458" s="319"/>
      <c r="P458" s="396"/>
      <c r="Q458" s="7"/>
      <c r="R458" s="395"/>
      <c r="S458" s="319"/>
      <c r="T458" s="319"/>
      <c r="U458" s="319"/>
      <c r="V458" s="319"/>
      <c r="W458" s="319"/>
      <c r="X458" s="319"/>
      <c r="Y458" s="320"/>
      <c r="Z458" s="225"/>
    </row>
    <row r="459" spans="1:26" ht="20.100000000000001" customHeight="1" x14ac:dyDescent="0.15">
      <c r="B459" s="225"/>
      <c r="E459" s="392"/>
      <c r="F459" s="410"/>
      <c r="G459" s="410"/>
      <c r="H459" s="410"/>
      <c r="I459" s="129"/>
      <c r="J459" s="130"/>
      <c r="K459" s="394" t="s">
        <v>123</v>
      </c>
      <c r="L459" s="395" t="s">
        <v>434</v>
      </c>
      <c r="M459" s="319"/>
      <c r="N459" s="319"/>
      <c r="O459" s="319"/>
      <c r="P459" s="396"/>
      <c r="Q459" s="7"/>
      <c r="R459" s="395"/>
      <c r="S459" s="319"/>
      <c r="T459" s="319"/>
      <c r="U459" s="319"/>
      <c r="V459" s="319"/>
      <c r="W459" s="319"/>
      <c r="X459" s="319"/>
      <c r="Y459" s="320"/>
      <c r="Z459" s="225"/>
    </row>
    <row r="460" spans="1:26" ht="20.100000000000001" customHeight="1" x14ac:dyDescent="0.15">
      <c r="B460" s="225"/>
      <c r="E460" s="392"/>
      <c r="F460" s="410"/>
      <c r="G460" s="410"/>
      <c r="H460" s="410"/>
      <c r="I460" s="129"/>
      <c r="J460" s="130"/>
      <c r="K460" s="394" t="s">
        <v>117</v>
      </c>
      <c r="L460" s="395" t="s">
        <v>435</v>
      </c>
      <c r="M460" s="319"/>
      <c r="N460" s="319"/>
      <c r="O460" s="319"/>
      <c r="P460" s="396"/>
      <c r="Q460" s="7"/>
      <c r="R460" s="395"/>
      <c r="S460" s="319"/>
      <c r="T460" s="319"/>
      <c r="U460" s="319"/>
      <c r="V460" s="319"/>
      <c r="W460" s="319"/>
      <c r="X460" s="319"/>
      <c r="Y460" s="320"/>
      <c r="Z460" s="225"/>
    </row>
    <row r="461" spans="1:26" ht="20.100000000000001" customHeight="1" x14ac:dyDescent="0.15">
      <c r="B461" s="225"/>
      <c r="E461" s="392"/>
      <c r="F461" s="410"/>
      <c r="G461" s="410"/>
      <c r="H461" s="410"/>
      <c r="I461" s="129"/>
      <c r="J461" s="130"/>
      <c r="K461" s="394" t="s">
        <v>118</v>
      </c>
      <c r="L461" s="395" t="s">
        <v>436</v>
      </c>
      <c r="M461" s="319"/>
      <c r="N461" s="319"/>
      <c r="O461" s="319"/>
      <c r="P461" s="396"/>
      <c r="Q461" s="7"/>
      <c r="R461" s="395"/>
      <c r="S461" s="319"/>
      <c r="T461" s="319"/>
      <c r="U461" s="319"/>
      <c r="V461" s="319"/>
      <c r="W461" s="319"/>
      <c r="X461" s="319"/>
      <c r="Y461" s="320"/>
      <c r="Z461" s="225"/>
    </row>
    <row r="462" spans="1:26" ht="20.100000000000001" customHeight="1" x14ac:dyDescent="0.15">
      <c r="B462" s="225"/>
      <c r="E462" s="392"/>
      <c r="F462" s="410"/>
      <c r="G462" s="410"/>
      <c r="H462" s="410"/>
      <c r="I462" s="129"/>
      <c r="J462" s="130"/>
      <c r="K462" s="394" t="s">
        <v>119</v>
      </c>
      <c r="L462" s="395" t="s">
        <v>437</v>
      </c>
      <c r="M462" s="319"/>
      <c r="N462" s="319"/>
      <c r="O462" s="319"/>
      <c r="P462" s="396"/>
      <c r="Q462" s="7"/>
      <c r="R462" s="395"/>
      <c r="S462" s="319"/>
      <c r="T462" s="319"/>
      <c r="U462" s="319"/>
      <c r="V462" s="319"/>
      <c r="W462" s="319"/>
      <c r="X462" s="319"/>
      <c r="Y462" s="320"/>
      <c r="Z462" s="225"/>
    </row>
    <row r="463" spans="1:26" ht="20.100000000000001" customHeight="1" x14ac:dyDescent="0.15">
      <c r="B463" s="225"/>
      <c r="E463" s="392"/>
      <c r="F463" s="410"/>
      <c r="G463" s="410"/>
      <c r="H463" s="410"/>
      <c r="I463" s="129"/>
      <c r="J463" s="130"/>
      <c r="K463" s="394" t="s">
        <v>120</v>
      </c>
      <c r="L463" s="395" t="s">
        <v>438</v>
      </c>
      <c r="M463" s="319"/>
      <c r="N463" s="319"/>
      <c r="O463" s="319"/>
      <c r="P463" s="396"/>
      <c r="Q463" s="7"/>
      <c r="R463" s="395"/>
      <c r="S463" s="319"/>
      <c r="T463" s="319"/>
      <c r="U463" s="319"/>
      <c r="V463" s="319"/>
      <c r="W463" s="319"/>
      <c r="X463" s="319"/>
      <c r="Y463" s="320"/>
      <c r="Z463" s="225"/>
    </row>
    <row r="464" spans="1:26" ht="20.100000000000001" customHeight="1" x14ac:dyDescent="0.15">
      <c r="A464" s="378">
        <f>IFERROR(IF(AND($Q464="○",TRIM($R464)=""),1001,0),3)</f>
        <v>0</v>
      </c>
      <c r="B464" s="225"/>
      <c r="E464" s="406"/>
      <c r="F464" s="413"/>
      <c r="G464" s="413"/>
      <c r="H464" s="413"/>
      <c r="I464" s="131"/>
      <c r="J464" s="132"/>
      <c r="K464" s="408" t="s">
        <v>121</v>
      </c>
      <c r="L464" s="400" t="s">
        <v>224</v>
      </c>
      <c r="M464" s="401"/>
      <c r="N464" s="401"/>
      <c r="O464" s="401"/>
      <c r="P464" s="402"/>
      <c r="Q464" s="10"/>
      <c r="R464" s="133"/>
      <c r="S464" s="134"/>
      <c r="T464" s="134"/>
      <c r="U464" s="134"/>
      <c r="V464" s="134"/>
      <c r="W464" s="134"/>
      <c r="X464" s="134"/>
      <c r="Y464" s="135"/>
      <c r="Z464" s="225"/>
    </row>
    <row r="465" spans="1:26" ht="20.100000000000001" customHeight="1" x14ac:dyDescent="0.15">
      <c r="A465" s="168">
        <f>IFERROR(IF(OR(AND(TRIM($I465)&lt;&gt;"", COUNTIF($Q465:$Q474,"○")&lt;1), AND(TRIM($I465)="", COUNTIF($Q465:$Q474,"○")&gt;0)),1001,0),3)</f>
        <v>0</v>
      </c>
      <c r="B465" s="225"/>
      <c r="E465" s="387" t="s">
        <v>180</v>
      </c>
      <c r="F465" s="388" t="s">
        <v>184</v>
      </c>
      <c r="G465" s="388"/>
      <c r="H465" s="388"/>
      <c r="I465" s="127"/>
      <c r="J465" s="128"/>
      <c r="K465" s="389" t="s">
        <v>127</v>
      </c>
      <c r="L465" s="390" t="s">
        <v>439</v>
      </c>
      <c r="M465" s="316"/>
      <c r="N465" s="316"/>
      <c r="O465" s="316"/>
      <c r="P465" s="391"/>
      <c r="Q465" s="11"/>
      <c r="R465" s="390"/>
      <c r="S465" s="316"/>
      <c r="T465" s="316"/>
      <c r="U465" s="316"/>
      <c r="V465" s="316"/>
      <c r="W465" s="316"/>
      <c r="X465" s="316"/>
      <c r="Y465" s="317"/>
      <c r="Z465" s="225"/>
    </row>
    <row r="466" spans="1:26" ht="20.100000000000001" customHeight="1" x14ac:dyDescent="0.15">
      <c r="B466" s="225"/>
      <c r="E466" s="392"/>
      <c r="F466" s="393"/>
      <c r="G466" s="393"/>
      <c r="H466" s="393"/>
      <c r="I466" s="129"/>
      <c r="J466" s="130"/>
      <c r="K466" s="394" t="s">
        <v>128</v>
      </c>
      <c r="L466" s="395" t="s">
        <v>440</v>
      </c>
      <c r="M466" s="319"/>
      <c r="N466" s="319"/>
      <c r="O466" s="319"/>
      <c r="P466" s="396"/>
      <c r="Q466" s="7"/>
      <c r="R466" s="395" t="s">
        <v>487</v>
      </c>
      <c r="S466" s="319"/>
      <c r="T466" s="319"/>
      <c r="U466" s="319"/>
      <c r="V466" s="319"/>
      <c r="W466" s="319"/>
      <c r="X466" s="319"/>
      <c r="Y466" s="320"/>
      <c r="Z466" s="225"/>
    </row>
    <row r="467" spans="1:26" ht="20.100000000000001" customHeight="1" x14ac:dyDescent="0.15">
      <c r="B467" s="225"/>
      <c r="E467" s="392"/>
      <c r="F467" s="393"/>
      <c r="G467" s="393"/>
      <c r="H467" s="393"/>
      <c r="I467" s="129"/>
      <c r="J467" s="130"/>
      <c r="K467" s="394" t="s">
        <v>123</v>
      </c>
      <c r="L467" s="395" t="s">
        <v>441</v>
      </c>
      <c r="M467" s="319"/>
      <c r="N467" s="319"/>
      <c r="O467" s="319"/>
      <c r="P467" s="396"/>
      <c r="Q467" s="7"/>
      <c r="R467" s="395"/>
      <c r="S467" s="319"/>
      <c r="T467" s="319"/>
      <c r="U467" s="319"/>
      <c r="V467" s="319"/>
      <c r="W467" s="319"/>
      <c r="X467" s="319"/>
      <c r="Y467" s="320"/>
      <c r="Z467" s="225"/>
    </row>
    <row r="468" spans="1:26" ht="20.100000000000001" customHeight="1" x14ac:dyDescent="0.15">
      <c r="B468" s="225"/>
      <c r="E468" s="392"/>
      <c r="F468" s="393"/>
      <c r="G468" s="393"/>
      <c r="H468" s="393"/>
      <c r="I468" s="129"/>
      <c r="J468" s="130"/>
      <c r="K468" s="394" t="s">
        <v>117</v>
      </c>
      <c r="L468" s="395" t="s">
        <v>442</v>
      </c>
      <c r="M468" s="319"/>
      <c r="N468" s="319"/>
      <c r="O468" s="319"/>
      <c r="P468" s="396"/>
      <c r="Q468" s="7"/>
      <c r="R468" s="395"/>
      <c r="S468" s="319"/>
      <c r="T468" s="319"/>
      <c r="U468" s="319"/>
      <c r="V468" s="319"/>
      <c r="W468" s="319"/>
      <c r="X468" s="319"/>
      <c r="Y468" s="320"/>
      <c r="Z468" s="225"/>
    </row>
    <row r="469" spans="1:26" ht="20.100000000000001" customHeight="1" x14ac:dyDescent="0.15">
      <c r="B469" s="225"/>
      <c r="E469" s="392"/>
      <c r="F469" s="393"/>
      <c r="G469" s="393"/>
      <c r="H469" s="393"/>
      <c r="I469" s="129"/>
      <c r="J469" s="130"/>
      <c r="K469" s="394" t="s">
        <v>118</v>
      </c>
      <c r="L469" s="395" t="s">
        <v>443</v>
      </c>
      <c r="M469" s="319"/>
      <c r="N469" s="319"/>
      <c r="O469" s="319"/>
      <c r="P469" s="396"/>
      <c r="Q469" s="7"/>
      <c r="R469" s="395"/>
      <c r="S469" s="319"/>
      <c r="T469" s="319"/>
      <c r="U469" s="319"/>
      <c r="V469" s="319"/>
      <c r="W469" s="319"/>
      <c r="X469" s="319"/>
      <c r="Y469" s="320"/>
      <c r="Z469" s="225"/>
    </row>
    <row r="470" spans="1:26" ht="20.100000000000001" customHeight="1" x14ac:dyDescent="0.15">
      <c r="B470" s="225"/>
      <c r="E470" s="392"/>
      <c r="F470" s="393"/>
      <c r="G470" s="393"/>
      <c r="H470" s="393"/>
      <c r="I470" s="129"/>
      <c r="J470" s="130"/>
      <c r="K470" s="394" t="s">
        <v>119</v>
      </c>
      <c r="L470" s="395" t="s">
        <v>444</v>
      </c>
      <c r="M470" s="319"/>
      <c r="N470" s="319"/>
      <c r="O470" s="319"/>
      <c r="P470" s="396"/>
      <c r="Q470" s="7"/>
      <c r="R470" s="395" t="s">
        <v>488</v>
      </c>
      <c r="S470" s="319"/>
      <c r="T470" s="319"/>
      <c r="U470" s="319"/>
      <c r="V470" s="319"/>
      <c r="W470" s="319"/>
      <c r="X470" s="319"/>
      <c r="Y470" s="320"/>
      <c r="Z470" s="225"/>
    </row>
    <row r="471" spans="1:26" ht="20.100000000000001" customHeight="1" x14ac:dyDescent="0.15">
      <c r="B471" s="225"/>
      <c r="E471" s="392"/>
      <c r="F471" s="393"/>
      <c r="G471" s="393"/>
      <c r="H471" s="393"/>
      <c r="I471" s="129"/>
      <c r="J471" s="130"/>
      <c r="K471" s="394" t="s">
        <v>120</v>
      </c>
      <c r="L471" s="395" t="s">
        <v>445</v>
      </c>
      <c r="M471" s="319"/>
      <c r="N471" s="319"/>
      <c r="O471" s="319"/>
      <c r="P471" s="396"/>
      <c r="Q471" s="7"/>
      <c r="R471" s="395" t="s">
        <v>489</v>
      </c>
      <c r="S471" s="319"/>
      <c r="T471" s="319"/>
      <c r="U471" s="319"/>
      <c r="V471" s="319"/>
      <c r="W471" s="319"/>
      <c r="X471" s="319"/>
      <c r="Y471" s="320"/>
      <c r="Z471" s="225"/>
    </row>
    <row r="472" spans="1:26" ht="20.100000000000001" customHeight="1" x14ac:dyDescent="0.15">
      <c r="B472" s="225"/>
      <c r="E472" s="392"/>
      <c r="F472" s="393"/>
      <c r="G472" s="393"/>
      <c r="H472" s="393"/>
      <c r="I472" s="129"/>
      <c r="J472" s="130"/>
      <c r="K472" s="394" t="s">
        <v>121</v>
      </c>
      <c r="L472" s="395" t="s">
        <v>446</v>
      </c>
      <c r="M472" s="319"/>
      <c r="N472" s="319"/>
      <c r="O472" s="319"/>
      <c r="P472" s="396"/>
      <c r="Q472" s="7"/>
      <c r="R472" s="395"/>
      <c r="S472" s="319"/>
      <c r="T472" s="319"/>
      <c r="U472" s="319"/>
      <c r="V472" s="319"/>
      <c r="W472" s="319"/>
      <c r="X472" s="319"/>
      <c r="Y472" s="320"/>
      <c r="Z472" s="225"/>
    </row>
    <row r="473" spans="1:26" ht="20.100000000000001" customHeight="1" x14ac:dyDescent="0.15">
      <c r="B473" s="225"/>
      <c r="E473" s="392"/>
      <c r="F473" s="393"/>
      <c r="G473" s="393"/>
      <c r="H473" s="393"/>
      <c r="I473" s="129"/>
      <c r="J473" s="130"/>
      <c r="K473" s="394" t="s">
        <v>124</v>
      </c>
      <c r="L473" s="395" t="s">
        <v>447</v>
      </c>
      <c r="M473" s="319"/>
      <c r="N473" s="319"/>
      <c r="O473" s="319"/>
      <c r="P473" s="396"/>
      <c r="Q473" s="7"/>
      <c r="R473" s="395"/>
      <c r="S473" s="319"/>
      <c r="T473" s="319"/>
      <c r="U473" s="319"/>
      <c r="V473" s="319"/>
      <c r="W473" s="319"/>
      <c r="X473" s="319"/>
      <c r="Y473" s="320"/>
      <c r="Z473" s="225"/>
    </row>
    <row r="474" spans="1:26" ht="20.100000000000001" customHeight="1" x14ac:dyDescent="0.15">
      <c r="A474" s="378">
        <f>IFERROR(IF(AND($Q474="○",TRIM($R474)=""),1001,0),3)</f>
        <v>0</v>
      </c>
      <c r="B474" s="225"/>
      <c r="E474" s="397"/>
      <c r="F474" s="398"/>
      <c r="G474" s="398"/>
      <c r="H474" s="398"/>
      <c r="I474" s="131"/>
      <c r="J474" s="132"/>
      <c r="K474" s="399" t="s">
        <v>125</v>
      </c>
      <c r="L474" s="400" t="s">
        <v>224</v>
      </c>
      <c r="M474" s="401"/>
      <c r="N474" s="401"/>
      <c r="O474" s="401"/>
      <c r="P474" s="402"/>
      <c r="Q474" s="8"/>
      <c r="R474" s="133"/>
      <c r="S474" s="134"/>
      <c r="T474" s="134"/>
      <c r="U474" s="134"/>
      <c r="V474" s="134"/>
      <c r="W474" s="134"/>
      <c r="X474" s="134"/>
      <c r="Y474" s="135"/>
      <c r="Z474" s="225"/>
    </row>
    <row r="475" spans="1:26" ht="20.100000000000001" customHeight="1" x14ac:dyDescent="0.15">
      <c r="A475" s="168">
        <f>IFERROR(IF(OR(AND(TRIM($I475)&lt;&gt;"", COUNTIF($Q475:$Q479,"○")&lt;1), AND(TRIM($I475)="", COUNTIF($Q475:$Q479,"○")&gt;0)),1001,0),3)</f>
        <v>0</v>
      </c>
      <c r="B475" s="225"/>
      <c r="E475" s="403" t="s">
        <v>188</v>
      </c>
      <c r="F475" s="412" t="s">
        <v>185</v>
      </c>
      <c r="G475" s="412"/>
      <c r="H475" s="412"/>
      <c r="I475" s="127"/>
      <c r="J475" s="128"/>
      <c r="K475" s="405" t="s">
        <v>127</v>
      </c>
      <c r="L475" s="390" t="s">
        <v>448</v>
      </c>
      <c r="M475" s="316"/>
      <c r="N475" s="316"/>
      <c r="O475" s="316"/>
      <c r="P475" s="391"/>
      <c r="Q475" s="9"/>
      <c r="R475" s="390" t="s">
        <v>490</v>
      </c>
      <c r="S475" s="316"/>
      <c r="T475" s="316"/>
      <c r="U475" s="316"/>
      <c r="V475" s="316"/>
      <c r="W475" s="316"/>
      <c r="X475" s="316"/>
      <c r="Y475" s="317"/>
      <c r="Z475" s="225"/>
    </row>
    <row r="476" spans="1:26" ht="20.100000000000001" customHeight="1" x14ac:dyDescent="0.15">
      <c r="B476" s="225"/>
      <c r="E476" s="392"/>
      <c r="F476" s="410"/>
      <c r="G476" s="410"/>
      <c r="H476" s="410"/>
      <c r="I476" s="129"/>
      <c r="J476" s="130"/>
      <c r="K476" s="394" t="s">
        <v>128</v>
      </c>
      <c r="L476" s="395" t="s">
        <v>449</v>
      </c>
      <c r="M476" s="319"/>
      <c r="N476" s="319"/>
      <c r="O476" s="319"/>
      <c r="P476" s="396"/>
      <c r="Q476" s="7"/>
      <c r="R476" s="395" t="s">
        <v>491</v>
      </c>
      <c r="S476" s="319"/>
      <c r="T476" s="319"/>
      <c r="U476" s="319"/>
      <c r="V476" s="319"/>
      <c r="W476" s="319"/>
      <c r="X476" s="319"/>
      <c r="Y476" s="320"/>
      <c r="Z476" s="225"/>
    </row>
    <row r="477" spans="1:26" ht="20.100000000000001" customHeight="1" x14ac:dyDescent="0.15">
      <c r="B477" s="225"/>
      <c r="E477" s="392"/>
      <c r="F477" s="410"/>
      <c r="G477" s="410"/>
      <c r="H477" s="410"/>
      <c r="I477" s="129"/>
      <c r="J477" s="130"/>
      <c r="K477" s="394" t="s">
        <v>123</v>
      </c>
      <c r="L477" s="395" t="s">
        <v>450</v>
      </c>
      <c r="M477" s="319"/>
      <c r="N477" s="319"/>
      <c r="O477" s="319"/>
      <c r="P477" s="396"/>
      <c r="Q477" s="7"/>
      <c r="R477" s="395"/>
      <c r="S477" s="319"/>
      <c r="T477" s="319"/>
      <c r="U477" s="319"/>
      <c r="V477" s="319"/>
      <c r="W477" s="319"/>
      <c r="X477" s="319"/>
      <c r="Y477" s="320"/>
      <c r="Z477" s="225"/>
    </row>
    <row r="478" spans="1:26" ht="20.100000000000001" customHeight="1" x14ac:dyDescent="0.15">
      <c r="B478" s="225"/>
      <c r="E478" s="392"/>
      <c r="F478" s="410"/>
      <c r="G478" s="410"/>
      <c r="H478" s="410"/>
      <c r="I478" s="129"/>
      <c r="J478" s="130"/>
      <c r="K478" s="394" t="s">
        <v>117</v>
      </c>
      <c r="L478" s="395" t="s">
        <v>451</v>
      </c>
      <c r="M478" s="319"/>
      <c r="N478" s="319"/>
      <c r="O478" s="319"/>
      <c r="P478" s="396"/>
      <c r="Q478" s="7"/>
      <c r="R478" s="395"/>
      <c r="S478" s="319"/>
      <c r="T478" s="319"/>
      <c r="U478" s="319"/>
      <c r="V478" s="319"/>
      <c r="W478" s="319"/>
      <c r="X478" s="319"/>
      <c r="Y478" s="320"/>
      <c r="Z478" s="225"/>
    </row>
    <row r="479" spans="1:26" ht="20.100000000000001" customHeight="1" x14ac:dyDescent="0.15">
      <c r="A479" s="378">
        <f>IFERROR(IF(AND($Q479="○",TRIM($R479)=""),1001,0),3)</f>
        <v>0</v>
      </c>
      <c r="B479" s="225"/>
      <c r="E479" s="406"/>
      <c r="F479" s="413"/>
      <c r="G479" s="413"/>
      <c r="H479" s="413"/>
      <c r="I479" s="131"/>
      <c r="J479" s="132"/>
      <c r="K479" s="408" t="s">
        <v>118</v>
      </c>
      <c r="L479" s="400" t="s">
        <v>224</v>
      </c>
      <c r="M479" s="401"/>
      <c r="N479" s="401"/>
      <c r="O479" s="401"/>
      <c r="P479" s="402"/>
      <c r="Q479" s="10"/>
      <c r="R479" s="133"/>
      <c r="S479" s="134"/>
      <c r="T479" s="134"/>
      <c r="U479" s="134"/>
      <c r="V479" s="134"/>
      <c r="W479" s="134"/>
      <c r="X479" s="134"/>
      <c r="Y479" s="135"/>
      <c r="Z479" s="225"/>
    </row>
    <row r="480" spans="1:26" ht="20.100000000000001" customHeight="1" x14ac:dyDescent="0.15">
      <c r="A480" s="168">
        <f>IFERROR(IF(OR(AND(TRIM($I480)&lt;&gt;"", COUNTIF($Q480:$Q489,"○")&lt;1), AND(TRIM($I480)="", COUNTIF($Q480:$Q489,"○")&gt;0)),1001,0),3)</f>
        <v>0</v>
      </c>
      <c r="B480" s="225"/>
      <c r="E480" s="387" t="s">
        <v>189</v>
      </c>
      <c r="F480" s="388" t="s">
        <v>192</v>
      </c>
      <c r="G480" s="388"/>
      <c r="H480" s="388"/>
      <c r="I480" s="127"/>
      <c r="J480" s="128"/>
      <c r="K480" s="389" t="s">
        <v>127</v>
      </c>
      <c r="L480" s="390" t="s">
        <v>452</v>
      </c>
      <c r="M480" s="316"/>
      <c r="N480" s="316"/>
      <c r="O480" s="316"/>
      <c r="P480" s="391"/>
      <c r="Q480" s="11"/>
      <c r="R480" s="390"/>
      <c r="S480" s="316"/>
      <c r="T480" s="316"/>
      <c r="U480" s="316"/>
      <c r="V480" s="316"/>
      <c r="W480" s="316"/>
      <c r="X480" s="316"/>
      <c r="Y480" s="317"/>
      <c r="Z480" s="225"/>
    </row>
    <row r="481" spans="1:26" ht="20.100000000000001" customHeight="1" x14ac:dyDescent="0.15">
      <c r="B481" s="225"/>
      <c r="E481" s="392"/>
      <c r="F481" s="393"/>
      <c r="G481" s="393"/>
      <c r="H481" s="393"/>
      <c r="I481" s="129"/>
      <c r="J481" s="130"/>
      <c r="K481" s="394" t="s">
        <v>128</v>
      </c>
      <c r="L481" s="395" t="s">
        <v>453</v>
      </c>
      <c r="M481" s="319"/>
      <c r="N481" s="319"/>
      <c r="O481" s="319"/>
      <c r="P481" s="396"/>
      <c r="Q481" s="7"/>
      <c r="R481" s="395" t="s">
        <v>492</v>
      </c>
      <c r="S481" s="319"/>
      <c r="T481" s="319"/>
      <c r="U481" s="319"/>
      <c r="V481" s="319"/>
      <c r="W481" s="319"/>
      <c r="X481" s="319"/>
      <c r="Y481" s="320"/>
      <c r="Z481" s="225"/>
    </row>
    <row r="482" spans="1:26" ht="20.100000000000001" customHeight="1" x14ac:dyDescent="0.15">
      <c r="B482" s="225"/>
      <c r="E482" s="392"/>
      <c r="F482" s="393"/>
      <c r="G482" s="393"/>
      <c r="H482" s="393"/>
      <c r="I482" s="129"/>
      <c r="J482" s="130"/>
      <c r="K482" s="394" t="s">
        <v>123</v>
      </c>
      <c r="L482" s="395" t="s">
        <v>454</v>
      </c>
      <c r="M482" s="319"/>
      <c r="N482" s="319"/>
      <c r="O482" s="319"/>
      <c r="P482" s="396"/>
      <c r="Q482" s="7"/>
      <c r="R482" s="395"/>
      <c r="S482" s="319"/>
      <c r="T482" s="319"/>
      <c r="U482" s="319"/>
      <c r="V482" s="319"/>
      <c r="W482" s="319"/>
      <c r="X482" s="319"/>
      <c r="Y482" s="320"/>
      <c r="Z482" s="225"/>
    </row>
    <row r="483" spans="1:26" ht="20.100000000000001" customHeight="1" x14ac:dyDescent="0.15">
      <c r="B483" s="225"/>
      <c r="E483" s="392"/>
      <c r="F483" s="393"/>
      <c r="G483" s="393"/>
      <c r="H483" s="393"/>
      <c r="I483" s="129"/>
      <c r="J483" s="130"/>
      <c r="K483" s="394" t="s">
        <v>117</v>
      </c>
      <c r="L483" s="395" t="s">
        <v>455</v>
      </c>
      <c r="M483" s="319"/>
      <c r="N483" s="319"/>
      <c r="O483" s="319"/>
      <c r="P483" s="396"/>
      <c r="Q483" s="7"/>
      <c r="R483" s="395" t="s">
        <v>493</v>
      </c>
      <c r="S483" s="319"/>
      <c r="T483" s="319"/>
      <c r="U483" s="319"/>
      <c r="V483" s="319"/>
      <c r="W483" s="319"/>
      <c r="X483" s="319"/>
      <c r="Y483" s="320"/>
      <c r="Z483" s="225"/>
    </row>
    <row r="484" spans="1:26" ht="20.100000000000001" customHeight="1" x14ac:dyDescent="0.15">
      <c r="B484" s="225"/>
      <c r="E484" s="392"/>
      <c r="F484" s="393"/>
      <c r="G484" s="393"/>
      <c r="H484" s="393"/>
      <c r="I484" s="129"/>
      <c r="J484" s="130"/>
      <c r="K484" s="394" t="s">
        <v>118</v>
      </c>
      <c r="L484" s="395" t="s">
        <v>456</v>
      </c>
      <c r="M484" s="319"/>
      <c r="N484" s="319"/>
      <c r="O484" s="319"/>
      <c r="P484" s="396"/>
      <c r="Q484" s="7"/>
      <c r="R484" s="395" t="s">
        <v>494</v>
      </c>
      <c r="S484" s="319"/>
      <c r="T484" s="319"/>
      <c r="U484" s="319"/>
      <c r="V484" s="319"/>
      <c r="W484" s="319"/>
      <c r="X484" s="319"/>
      <c r="Y484" s="320"/>
      <c r="Z484" s="225"/>
    </row>
    <row r="485" spans="1:26" ht="20.100000000000001" customHeight="1" x14ac:dyDescent="0.15">
      <c r="B485" s="225"/>
      <c r="E485" s="392"/>
      <c r="F485" s="393"/>
      <c r="G485" s="393"/>
      <c r="H485" s="393"/>
      <c r="I485" s="129"/>
      <c r="J485" s="130"/>
      <c r="K485" s="394" t="s">
        <v>119</v>
      </c>
      <c r="L485" s="395" t="s">
        <v>457</v>
      </c>
      <c r="M485" s="319"/>
      <c r="N485" s="319"/>
      <c r="O485" s="319"/>
      <c r="P485" s="396"/>
      <c r="Q485" s="7"/>
      <c r="R485" s="395"/>
      <c r="S485" s="319"/>
      <c r="T485" s="319"/>
      <c r="U485" s="319"/>
      <c r="V485" s="319"/>
      <c r="W485" s="319"/>
      <c r="X485" s="319"/>
      <c r="Y485" s="320"/>
      <c r="Z485" s="225"/>
    </row>
    <row r="486" spans="1:26" ht="20.100000000000001" customHeight="1" x14ac:dyDescent="0.15">
      <c r="B486" s="225"/>
      <c r="E486" s="392"/>
      <c r="F486" s="393"/>
      <c r="G486" s="393"/>
      <c r="H486" s="393"/>
      <c r="I486" s="129"/>
      <c r="J486" s="130"/>
      <c r="K486" s="394" t="s">
        <v>120</v>
      </c>
      <c r="L486" s="395" t="s">
        <v>458</v>
      </c>
      <c r="M486" s="319"/>
      <c r="N486" s="319"/>
      <c r="O486" s="319"/>
      <c r="P486" s="396"/>
      <c r="Q486" s="7"/>
      <c r="R486" s="395"/>
      <c r="S486" s="319"/>
      <c r="T486" s="319"/>
      <c r="U486" s="319"/>
      <c r="V486" s="319"/>
      <c r="W486" s="319"/>
      <c r="X486" s="319"/>
      <c r="Y486" s="320"/>
      <c r="Z486" s="225"/>
    </row>
    <row r="487" spans="1:26" ht="20.100000000000001" customHeight="1" x14ac:dyDescent="0.15">
      <c r="B487" s="225"/>
      <c r="E487" s="392"/>
      <c r="F487" s="393"/>
      <c r="G487" s="393"/>
      <c r="H487" s="393"/>
      <c r="I487" s="129"/>
      <c r="J487" s="130"/>
      <c r="K487" s="394" t="s">
        <v>121</v>
      </c>
      <c r="L487" s="395" t="s">
        <v>459</v>
      </c>
      <c r="M487" s="319"/>
      <c r="N487" s="319"/>
      <c r="O487" s="319"/>
      <c r="P487" s="396"/>
      <c r="Q487" s="7"/>
      <c r="R487" s="395"/>
      <c r="S487" s="319"/>
      <c r="T487" s="319"/>
      <c r="U487" s="319"/>
      <c r="V487" s="319"/>
      <c r="W487" s="319"/>
      <c r="X487" s="319"/>
      <c r="Y487" s="320"/>
      <c r="Z487" s="225"/>
    </row>
    <row r="488" spans="1:26" ht="20.100000000000001" customHeight="1" x14ac:dyDescent="0.15">
      <c r="B488" s="225"/>
      <c r="E488" s="392"/>
      <c r="F488" s="393"/>
      <c r="G488" s="393"/>
      <c r="H488" s="393"/>
      <c r="I488" s="129"/>
      <c r="J488" s="130"/>
      <c r="K488" s="394" t="s">
        <v>124</v>
      </c>
      <c r="L488" s="395" t="s">
        <v>460</v>
      </c>
      <c r="M488" s="319"/>
      <c r="N488" s="319"/>
      <c r="O488" s="319"/>
      <c r="P488" s="396"/>
      <c r="Q488" s="418"/>
      <c r="R488" s="395" t="s">
        <v>495</v>
      </c>
      <c r="S488" s="319"/>
      <c r="T488" s="319"/>
      <c r="U488" s="319"/>
      <c r="V488" s="319"/>
      <c r="W488" s="319"/>
      <c r="X488" s="319"/>
      <c r="Y488" s="320"/>
      <c r="Z488" s="225"/>
    </row>
    <row r="489" spans="1:26" ht="20.100000000000001" customHeight="1" x14ac:dyDescent="0.15">
      <c r="A489" s="378">
        <f>IFERROR(IF(AND($Q489="○",TRIM($R489)=""),1001,0),3)</f>
        <v>0</v>
      </c>
      <c r="B489" s="225"/>
      <c r="E489" s="397"/>
      <c r="F489" s="398"/>
      <c r="G489" s="398"/>
      <c r="H489" s="398"/>
      <c r="I489" s="131"/>
      <c r="J489" s="132"/>
      <c r="K489" s="394" t="s">
        <v>125</v>
      </c>
      <c r="L489" s="400" t="s">
        <v>224</v>
      </c>
      <c r="M489" s="401"/>
      <c r="N489" s="401"/>
      <c r="O489" s="401"/>
      <c r="P489" s="402"/>
      <c r="Q489" s="8"/>
      <c r="R489" s="133"/>
      <c r="S489" s="134"/>
      <c r="T489" s="134"/>
      <c r="U489" s="134"/>
      <c r="V489" s="134"/>
      <c r="W489" s="134"/>
      <c r="X489" s="134"/>
      <c r="Y489" s="135"/>
      <c r="Z489" s="225"/>
    </row>
    <row r="490" spans="1:26" ht="20.100000000000001" customHeight="1" x14ac:dyDescent="0.15">
      <c r="A490" s="168">
        <f>IFERROR(IF(OR(AND(TRIM($I490)&lt;&gt;"", COUNTIF($Q490:$Q493,"○")&lt;1), AND(TRIM($I490)="", COUNTIF($Q490:$Q493,"○")&gt;0)),1001,0),3)</f>
        <v>0</v>
      </c>
      <c r="B490" s="225"/>
      <c r="E490" s="403" t="s">
        <v>190</v>
      </c>
      <c r="F490" s="412" t="s">
        <v>186</v>
      </c>
      <c r="G490" s="412"/>
      <c r="H490" s="412"/>
      <c r="I490" s="127"/>
      <c r="J490" s="128"/>
      <c r="K490" s="405" t="s">
        <v>127</v>
      </c>
      <c r="L490" s="390" t="s">
        <v>461</v>
      </c>
      <c r="M490" s="316"/>
      <c r="N490" s="316"/>
      <c r="O490" s="316"/>
      <c r="P490" s="391"/>
      <c r="Q490" s="9"/>
      <c r="R490" s="390"/>
      <c r="S490" s="316"/>
      <c r="T490" s="316"/>
      <c r="U490" s="316"/>
      <c r="V490" s="316"/>
      <c r="W490" s="316"/>
      <c r="X490" s="316"/>
      <c r="Y490" s="317"/>
      <c r="Z490" s="225"/>
    </row>
    <row r="491" spans="1:26" ht="20.100000000000001" customHeight="1" x14ac:dyDescent="0.15">
      <c r="B491" s="225"/>
      <c r="E491" s="392"/>
      <c r="F491" s="410"/>
      <c r="G491" s="410"/>
      <c r="H491" s="410"/>
      <c r="I491" s="129"/>
      <c r="J491" s="130"/>
      <c r="K491" s="394" t="s">
        <v>128</v>
      </c>
      <c r="L491" s="395" t="s">
        <v>462</v>
      </c>
      <c r="M491" s="319"/>
      <c r="N491" s="319"/>
      <c r="O491" s="319"/>
      <c r="P491" s="396"/>
      <c r="Q491" s="7"/>
      <c r="R491" s="395"/>
      <c r="S491" s="319"/>
      <c r="T491" s="319"/>
      <c r="U491" s="319"/>
      <c r="V491" s="319"/>
      <c r="W491" s="319"/>
      <c r="X491" s="319"/>
      <c r="Y491" s="320"/>
      <c r="Z491" s="225"/>
    </row>
    <row r="492" spans="1:26" ht="20.100000000000001" customHeight="1" x14ac:dyDescent="0.15">
      <c r="B492" s="225"/>
      <c r="E492" s="392"/>
      <c r="F492" s="410"/>
      <c r="G492" s="410"/>
      <c r="H492" s="410"/>
      <c r="I492" s="129"/>
      <c r="J492" s="130"/>
      <c r="K492" s="394" t="s">
        <v>123</v>
      </c>
      <c r="L492" s="395" t="s">
        <v>463</v>
      </c>
      <c r="M492" s="319"/>
      <c r="N492" s="319"/>
      <c r="O492" s="319"/>
      <c r="P492" s="396"/>
      <c r="Q492" s="7"/>
      <c r="R492" s="395"/>
      <c r="S492" s="319"/>
      <c r="T492" s="319"/>
      <c r="U492" s="319"/>
      <c r="V492" s="319"/>
      <c r="W492" s="319"/>
      <c r="X492" s="319"/>
      <c r="Y492" s="320"/>
      <c r="Z492" s="225"/>
    </row>
    <row r="493" spans="1:26" ht="20.100000000000001" customHeight="1" x14ac:dyDescent="0.15">
      <c r="A493" s="378">
        <f>IFERROR(IF(AND($Q493="○",TRIM($R493)=""),1001,0),3)</f>
        <v>0</v>
      </c>
      <c r="B493" s="225"/>
      <c r="E493" s="406"/>
      <c r="F493" s="413"/>
      <c r="G493" s="413"/>
      <c r="H493" s="413"/>
      <c r="I493" s="131"/>
      <c r="J493" s="132"/>
      <c r="K493" s="408" t="s">
        <v>117</v>
      </c>
      <c r="L493" s="400" t="s">
        <v>224</v>
      </c>
      <c r="M493" s="401"/>
      <c r="N493" s="401"/>
      <c r="O493" s="401"/>
      <c r="P493" s="402"/>
      <c r="Q493" s="10"/>
      <c r="R493" s="133"/>
      <c r="S493" s="134"/>
      <c r="T493" s="134"/>
      <c r="U493" s="134"/>
      <c r="V493" s="134"/>
      <c r="W493" s="134"/>
      <c r="X493" s="134"/>
      <c r="Y493" s="135"/>
      <c r="Z493" s="225"/>
    </row>
    <row r="494" spans="1:26" ht="20.100000000000001" customHeight="1" x14ac:dyDescent="0.15">
      <c r="A494" s="168">
        <f>IFERROR(IF(OR(AND(TRIM($I494)&lt;&gt;"", COUNTIF($Q494:$Q503,"○")&lt;1), AND(TRIM($I494)="", COUNTIF($Q494:$Q503,"○")&gt;0)),1001,0),3)</f>
        <v>0</v>
      </c>
      <c r="B494" s="225"/>
      <c r="E494" s="387" t="s">
        <v>191</v>
      </c>
      <c r="F494" s="388" t="s">
        <v>193</v>
      </c>
      <c r="G494" s="388"/>
      <c r="H494" s="388"/>
      <c r="I494" s="127"/>
      <c r="J494" s="128"/>
      <c r="K494" s="389" t="s">
        <v>127</v>
      </c>
      <c r="L494" s="390" t="s">
        <v>464</v>
      </c>
      <c r="M494" s="316"/>
      <c r="N494" s="316"/>
      <c r="O494" s="316"/>
      <c r="P494" s="391"/>
      <c r="Q494" s="11"/>
      <c r="R494" s="390" t="s">
        <v>496</v>
      </c>
      <c r="S494" s="316"/>
      <c r="T494" s="316"/>
      <c r="U494" s="316"/>
      <c r="V494" s="316"/>
      <c r="W494" s="316"/>
      <c r="X494" s="316"/>
      <c r="Y494" s="317"/>
      <c r="Z494" s="225"/>
    </row>
    <row r="495" spans="1:26" ht="20.100000000000001" customHeight="1" x14ac:dyDescent="0.15">
      <c r="B495" s="225"/>
      <c r="E495" s="392"/>
      <c r="F495" s="393"/>
      <c r="G495" s="393"/>
      <c r="H495" s="393"/>
      <c r="I495" s="129"/>
      <c r="J495" s="130"/>
      <c r="K495" s="394" t="s">
        <v>128</v>
      </c>
      <c r="L495" s="395" t="s">
        <v>465</v>
      </c>
      <c r="M495" s="319"/>
      <c r="N495" s="319"/>
      <c r="O495" s="319"/>
      <c r="P495" s="396"/>
      <c r="Q495" s="7"/>
      <c r="R495" s="395"/>
      <c r="S495" s="319"/>
      <c r="T495" s="319"/>
      <c r="U495" s="319"/>
      <c r="V495" s="319"/>
      <c r="W495" s="319"/>
      <c r="X495" s="319"/>
      <c r="Y495" s="320"/>
      <c r="Z495" s="225"/>
    </row>
    <row r="496" spans="1:26" ht="20.100000000000001" customHeight="1" x14ac:dyDescent="0.15">
      <c r="B496" s="225"/>
      <c r="E496" s="392"/>
      <c r="F496" s="393"/>
      <c r="G496" s="393"/>
      <c r="H496" s="393"/>
      <c r="I496" s="129"/>
      <c r="J496" s="130"/>
      <c r="K496" s="394" t="s">
        <v>123</v>
      </c>
      <c r="L496" s="395" t="s">
        <v>466</v>
      </c>
      <c r="M496" s="319"/>
      <c r="N496" s="319"/>
      <c r="O496" s="319"/>
      <c r="P496" s="396"/>
      <c r="Q496" s="7"/>
      <c r="R496" s="395"/>
      <c r="S496" s="319"/>
      <c r="T496" s="319"/>
      <c r="U496" s="319"/>
      <c r="V496" s="319"/>
      <c r="W496" s="319"/>
      <c r="X496" s="319"/>
      <c r="Y496" s="320"/>
      <c r="Z496" s="225"/>
    </row>
    <row r="497" spans="1:26" ht="20.100000000000001" customHeight="1" x14ac:dyDescent="0.15">
      <c r="B497" s="225"/>
      <c r="E497" s="392"/>
      <c r="F497" s="393"/>
      <c r="G497" s="393"/>
      <c r="H497" s="393"/>
      <c r="I497" s="129"/>
      <c r="J497" s="130"/>
      <c r="K497" s="394" t="s">
        <v>117</v>
      </c>
      <c r="L497" s="395" t="s">
        <v>467</v>
      </c>
      <c r="M497" s="319"/>
      <c r="N497" s="319"/>
      <c r="O497" s="319"/>
      <c r="P497" s="396"/>
      <c r="Q497" s="7"/>
      <c r="R497" s="395" t="s">
        <v>497</v>
      </c>
      <c r="S497" s="319"/>
      <c r="T497" s="319"/>
      <c r="U497" s="319"/>
      <c r="V497" s="319"/>
      <c r="W497" s="319"/>
      <c r="X497" s="319"/>
      <c r="Y497" s="320"/>
      <c r="Z497" s="225"/>
    </row>
    <row r="498" spans="1:26" ht="20.100000000000001" customHeight="1" x14ac:dyDescent="0.15">
      <c r="B498" s="225"/>
      <c r="E498" s="392"/>
      <c r="F498" s="393"/>
      <c r="G498" s="393"/>
      <c r="H498" s="393"/>
      <c r="I498" s="129"/>
      <c r="J498" s="130"/>
      <c r="K498" s="394" t="s">
        <v>118</v>
      </c>
      <c r="L498" s="395" t="s">
        <v>468</v>
      </c>
      <c r="M498" s="319"/>
      <c r="N498" s="319"/>
      <c r="O498" s="319"/>
      <c r="P498" s="396"/>
      <c r="Q498" s="7"/>
      <c r="R498" s="395" t="s">
        <v>498</v>
      </c>
      <c r="S498" s="319"/>
      <c r="T498" s="319"/>
      <c r="U498" s="319"/>
      <c r="V498" s="319"/>
      <c r="W498" s="319"/>
      <c r="X498" s="319"/>
      <c r="Y498" s="320"/>
      <c r="Z498" s="225"/>
    </row>
    <row r="499" spans="1:26" ht="20.100000000000001" customHeight="1" x14ac:dyDescent="0.15">
      <c r="B499" s="225"/>
      <c r="E499" s="392"/>
      <c r="F499" s="393"/>
      <c r="G499" s="393"/>
      <c r="H499" s="393"/>
      <c r="I499" s="129"/>
      <c r="J499" s="130"/>
      <c r="K499" s="394" t="s">
        <v>119</v>
      </c>
      <c r="L499" s="395" t="s">
        <v>469</v>
      </c>
      <c r="M499" s="319"/>
      <c r="N499" s="319"/>
      <c r="O499" s="319"/>
      <c r="P499" s="396"/>
      <c r="Q499" s="7"/>
      <c r="R499" s="395"/>
      <c r="S499" s="319"/>
      <c r="T499" s="319"/>
      <c r="U499" s="319"/>
      <c r="V499" s="319"/>
      <c r="W499" s="319"/>
      <c r="X499" s="319"/>
      <c r="Y499" s="320"/>
      <c r="Z499" s="225"/>
    </row>
    <row r="500" spans="1:26" ht="20.100000000000001" customHeight="1" x14ac:dyDescent="0.15">
      <c r="B500" s="225"/>
      <c r="E500" s="392"/>
      <c r="F500" s="393"/>
      <c r="G500" s="393"/>
      <c r="H500" s="393"/>
      <c r="I500" s="129"/>
      <c r="J500" s="130"/>
      <c r="K500" s="394" t="s">
        <v>120</v>
      </c>
      <c r="L500" s="395" t="s">
        <v>288</v>
      </c>
      <c r="M500" s="319"/>
      <c r="N500" s="319"/>
      <c r="O500" s="319"/>
      <c r="P500" s="396"/>
      <c r="Q500" s="7"/>
      <c r="R500" s="395" t="s">
        <v>499</v>
      </c>
      <c r="S500" s="319"/>
      <c r="T500" s="319"/>
      <c r="U500" s="319"/>
      <c r="V500" s="319"/>
      <c r="W500" s="319"/>
      <c r="X500" s="319"/>
      <c r="Y500" s="320"/>
      <c r="Z500" s="225"/>
    </row>
    <row r="501" spans="1:26" ht="20.100000000000001" customHeight="1" x14ac:dyDescent="0.15">
      <c r="B501" s="225"/>
      <c r="E501" s="392"/>
      <c r="F501" s="393"/>
      <c r="G501" s="393"/>
      <c r="H501" s="393"/>
      <c r="I501" s="129"/>
      <c r="J501" s="130"/>
      <c r="K501" s="394" t="s">
        <v>121</v>
      </c>
      <c r="L501" s="395" t="s">
        <v>470</v>
      </c>
      <c r="M501" s="319"/>
      <c r="N501" s="319"/>
      <c r="O501" s="319"/>
      <c r="P501" s="396"/>
      <c r="Q501" s="7"/>
      <c r="R501" s="395"/>
      <c r="S501" s="319"/>
      <c r="T501" s="319"/>
      <c r="U501" s="319"/>
      <c r="V501" s="319"/>
      <c r="W501" s="319"/>
      <c r="X501" s="319"/>
      <c r="Y501" s="320"/>
      <c r="Z501" s="225"/>
    </row>
    <row r="502" spans="1:26" ht="20.100000000000001" customHeight="1" x14ac:dyDescent="0.15">
      <c r="B502" s="225"/>
      <c r="E502" s="392"/>
      <c r="F502" s="393"/>
      <c r="G502" s="393"/>
      <c r="H502" s="393"/>
      <c r="I502" s="129"/>
      <c r="J502" s="130"/>
      <c r="K502" s="394" t="s">
        <v>124</v>
      </c>
      <c r="L502" s="395" t="s">
        <v>471</v>
      </c>
      <c r="M502" s="319"/>
      <c r="N502" s="319"/>
      <c r="O502" s="319"/>
      <c r="P502" s="396"/>
      <c r="Q502" s="7"/>
      <c r="R502" s="395"/>
      <c r="S502" s="319"/>
      <c r="T502" s="319"/>
      <c r="U502" s="319"/>
      <c r="V502" s="319"/>
      <c r="W502" s="319"/>
      <c r="X502" s="319"/>
      <c r="Y502" s="320"/>
      <c r="Z502" s="225"/>
    </row>
    <row r="503" spans="1:26" ht="20.100000000000001" customHeight="1" x14ac:dyDescent="0.15">
      <c r="A503" s="378">
        <f>IFERROR(IF(AND($Q503="○",TRIM($R503)=""),1001,0),3)</f>
        <v>0</v>
      </c>
      <c r="B503" s="225"/>
      <c r="E503" s="397"/>
      <c r="F503" s="398"/>
      <c r="G503" s="398"/>
      <c r="H503" s="398"/>
      <c r="I503" s="131"/>
      <c r="J503" s="132"/>
      <c r="K503" s="399" t="s">
        <v>125</v>
      </c>
      <c r="L503" s="400" t="s">
        <v>224</v>
      </c>
      <c r="M503" s="401"/>
      <c r="N503" s="401"/>
      <c r="O503" s="401"/>
      <c r="P503" s="402"/>
      <c r="Q503" s="8"/>
      <c r="R503" s="133"/>
      <c r="S503" s="134"/>
      <c r="T503" s="134"/>
      <c r="U503" s="134"/>
      <c r="V503" s="134"/>
      <c r="W503" s="134"/>
      <c r="X503" s="134"/>
      <c r="Y503" s="135"/>
      <c r="Z503" s="225"/>
    </row>
    <row r="504" spans="1:26" ht="20.100000000000001" customHeight="1" x14ac:dyDescent="0.15">
      <c r="A504" s="168">
        <f>IFERROR(IF(OR(AND(TRIM($I504)&lt;&gt;"", COUNTIF($Q504:$Q514,"○")&lt;1), AND(TRIM($I504)="", COUNTIF($Q504:$Q514,"○")&gt;0)),1001,0),3)</f>
        <v>0</v>
      </c>
      <c r="B504" s="225"/>
      <c r="E504" s="403" t="s">
        <v>194</v>
      </c>
      <c r="F504" s="412" t="s">
        <v>187</v>
      </c>
      <c r="G504" s="412"/>
      <c r="H504" s="412"/>
      <c r="I504" s="127"/>
      <c r="J504" s="128"/>
      <c r="K504" s="405" t="s">
        <v>127</v>
      </c>
      <c r="L504" s="390" t="s">
        <v>472</v>
      </c>
      <c r="M504" s="316"/>
      <c r="N504" s="316"/>
      <c r="O504" s="316"/>
      <c r="P504" s="391"/>
      <c r="Q504" s="9"/>
      <c r="R504" s="390"/>
      <c r="S504" s="316"/>
      <c r="T504" s="316"/>
      <c r="U504" s="316"/>
      <c r="V504" s="316"/>
      <c r="W504" s="316"/>
      <c r="X504" s="316"/>
      <c r="Y504" s="317"/>
      <c r="Z504" s="225"/>
    </row>
    <row r="505" spans="1:26" ht="20.100000000000001" customHeight="1" x14ac:dyDescent="0.15">
      <c r="B505" s="225"/>
      <c r="E505" s="392"/>
      <c r="F505" s="410"/>
      <c r="G505" s="410"/>
      <c r="H505" s="410"/>
      <c r="I505" s="129"/>
      <c r="J505" s="130"/>
      <c r="K505" s="394" t="s">
        <v>128</v>
      </c>
      <c r="L505" s="395" t="s">
        <v>473</v>
      </c>
      <c r="M505" s="319"/>
      <c r="N505" s="319"/>
      <c r="O505" s="319"/>
      <c r="P505" s="396"/>
      <c r="Q505" s="7"/>
      <c r="R505" s="395"/>
      <c r="S505" s="319"/>
      <c r="T505" s="319"/>
      <c r="U505" s="319"/>
      <c r="V505" s="319"/>
      <c r="W505" s="319"/>
      <c r="X505" s="319"/>
      <c r="Y505" s="320"/>
      <c r="Z505" s="225"/>
    </row>
    <row r="506" spans="1:26" ht="20.100000000000001" customHeight="1" x14ac:dyDescent="0.15">
      <c r="B506" s="225"/>
      <c r="E506" s="392"/>
      <c r="F506" s="410"/>
      <c r="G506" s="410"/>
      <c r="H506" s="410"/>
      <c r="I506" s="129"/>
      <c r="J506" s="130"/>
      <c r="K506" s="394" t="s">
        <v>123</v>
      </c>
      <c r="L506" s="395" t="s">
        <v>474</v>
      </c>
      <c r="M506" s="319"/>
      <c r="N506" s="319"/>
      <c r="O506" s="319"/>
      <c r="P506" s="396"/>
      <c r="Q506" s="7"/>
      <c r="R506" s="395" t="s">
        <v>500</v>
      </c>
      <c r="S506" s="319"/>
      <c r="T506" s="319"/>
      <c r="U506" s="319"/>
      <c r="V506" s="319"/>
      <c r="W506" s="319"/>
      <c r="X506" s="319"/>
      <c r="Y506" s="320"/>
      <c r="Z506" s="225"/>
    </row>
    <row r="507" spans="1:26" ht="20.100000000000001" customHeight="1" x14ac:dyDescent="0.15">
      <c r="B507" s="225"/>
      <c r="E507" s="392"/>
      <c r="F507" s="410"/>
      <c r="G507" s="410"/>
      <c r="H507" s="410"/>
      <c r="I507" s="129"/>
      <c r="J507" s="130"/>
      <c r="K507" s="394" t="s">
        <v>117</v>
      </c>
      <c r="L507" s="395" t="s">
        <v>475</v>
      </c>
      <c r="M507" s="319"/>
      <c r="N507" s="319"/>
      <c r="O507" s="319"/>
      <c r="P507" s="396"/>
      <c r="Q507" s="7"/>
      <c r="R507" s="395"/>
      <c r="S507" s="319"/>
      <c r="T507" s="319"/>
      <c r="U507" s="319"/>
      <c r="V507" s="319"/>
      <c r="W507" s="319"/>
      <c r="X507" s="319"/>
      <c r="Y507" s="320"/>
      <c r="Z507" s="225"/>
    </row>
    <row r="508" spans="1:26" ht="20.100000000000001" customHeight="1" x14ac:dyDescent="0.15">
      <c r="B508" s="225"/>
      <c r="E508" s="392"/>
      <c r="F508" s="410"/>
      <c r="G508" s="410"/>
      <c r="H508" s="410"/>
      <c r="I508" s="129"/>
      <c r="J508" s="130"/>
      <c r="K508" s="394" t="s">
        <v>118</v>
      </c>
      <c r="L508" s="395" t="s">
        <v>476</v>
      </c>
      <c r="M508" s="319"/>
      <c r="N508" s="319"/>
      <c r="O508" s="319"/>
      <c r="P508" s="396"/>
      <c r="Q508" s="7"/>
      <c r="R508" s="395"/>
      <c r="S508" s="319"/>
      <c r="T508" s="319"/>
      <c r="U508" s="319"/>
      <c r="V508" s="319"/>
      <c r="W508" s="319"/>
      <c r="X508" s="319"/>
      <c r="Y508" s="320"/>
      <c r="Z508" s="225"/>
    </row>
    <row r="509" spans="1:26" ht="20.100000000000001" customHeight="1" x14ac:dyDescent="0.15">
      <c r="B509" s="225"/>
      <c r="E509" s="392"/>
      <c r="F509" s="410"/>
      <c r="G509" s="410"/>
      <c r="H509" s="410"/>
      <c r="I509" s="129"/>
      <c r="J509" s="130"/>
      <c r="K509" s="394" t="s">
        <v>119</v>
      </c>
      <c r="L509" s="395" t="s">
        <v>477</v>
      </c>
      <c r="M509" s="319"/>
      <c r="N509" s="319"/>
      <c r="O509" s="319"/>
      <c r="P509" s="396"/>
      <c r="Q509" s="7"/>
      <c r="R509" s="395"/>
      <c r="S509" s="319"/>
      <c r="T509" s="319"/>
      <c r="U509" s="319"/>
      <c r="V509" s="319"/>
      <c r="W509" s="319"/>
      <c r="X509" s="319"/>
      <c r="Y509" s="320"/>
      <c r="Z509" s="225"/>
    </row>
    <row r="510" spans="1:26" ht="20.100000000000001" customHeight="1" x14ac:dyDescent="0.15">
      <c r="B510" s="225"/>
      <c r="E510" s="392"/>
      <c r="F510" s="410"/>
      <c r="G510" s="410"/>
      <c r="H510" s="410"/>
      <c r="I510" s="129"/>
      <c r="J510" s="130"/>
      <c r="K510" s="394" t="s">
        <v>120</v>
      </c>
      <c r="L510" s="395" t="s">
        <v>478</v>
      </c>
      <c r="M510" s="319"/>
      <c r="N510" s="319"/>
      <c r="O510" s="319"/>
      <c r="P510" s="396"/>
      <c r="Q510" s="7"/>
      <c r="R510" s="395"/>
      <c r="S510" s="319"/>
      <c r="T510" s="319"/>
      <c r="U510" s="319"/>
      <c r="V510" s="319"/>
      <c r="W510" s="319"/>
      <c r="X510" s="319"/>
      <c r="Y510" s="320"/>
      <c r="Z510" s="225"/>
    </row>
    <row r="511" spans="1:26" ht="20.100000000000001" customHeight="1" x14ac:dyDescent="0.15">
      <c r="B511" s="225"/>
      <c r="E511" s="392"/>
      <c r="F511" s="410"/>
      <c r="G511" s="410"/>
      <c r="H511" s="410"/>
      <c r="I511" s="129"/>
      <c r="J511" s="130"/>
      <c r="K511" s="394" t="s">
        <v>121</v>
      </c>
      <c r="L511" s="395" t="s">
        <v>479</v>
      </c>
      <c r="M511" s="319"/>
      <c r="N511" s="319"/>
      <c r="O511" s="319"/>
      <c r="P511" s="396"/>
      <c r="Q511" s="7"/>
      <c r="R511" s="395"/>
      <c r="S511" s="319"/>
      <c r="T511" s="319"/>
      <c r="U511" s="319"/>
      <c r="V511" s="319"/>
      <c r="W511" s="319"/>
      <c r="X511" s="319"/>
      <c r="Y511" s="320"/>
      <c r="Z511" s="225"/>
    </row>
    <row r="512" spans="1:26" ht="20.100000000000001" customHeight="1" x14ac:dyDescent="0.15">
      <c r="B512" s="225"/>
      <c r="E512" s="392"/>
      <c r="F512" s="410"/>
      <c r="G512" s="410"/>
      <c r="H512" s="410"/>
      <c r="I512" s="129"/>
      <c r="J512" s="130"/>
      <c r="K512" s="394" t="s">
        <v>124</v>
      </c>
      <c r="L512" s="395" t="s">
        <v>480</v>
      </c>
      <c r="M512" s="319"/>
      <c r="N512" s="319"/>
      <c r="O512" s="319"/>
      <c r="P512" s="396"/>
      <c r="Q512" s="7"/>
      <c r="R512" s="395"/>
      <c r="S512" s="319"/>
      <c r="T512" s="319"/>
      <c r="U512" s="319"/>
      <c r="V512" s="319"/>
      <c r="W512" s="319"/>
      <c r="X512" s="319"/>
      <c r="Y512" s="320"/>
      <c r="Z512" s="225"/>
    </row>
    <row r="513" spans="1:27" ht="20.100000000000001" customHeight="1" x14ac:dyDescent="0.15">
      <c r="B513" s="225"/>
      <c r="E513" s="392"/>
      <c r="F513" s="410"/>
      <c r="G513" s="410"/>
      <c r="H513" s="410"/>
      <c r="I513" s="129"/>
      <c r="J513" s="130"/>
      <c r="K513" s="394" t="s">
        <v>125</v>
      </c>
      <c r="L513" s="395" t="s">
        <v>481</v>
      </c>
      <c r="M513" s="319"/>
      <c r="N513" s="319"/>
      <c r="O513" s="319"/>
      <c r="P513" s="396"/>
      <c r="Q513" s="7"/>
      <c r="R513" s="395"/>
      <c r="S513" s="319"/>
      <c r="T513" s="319"/>
      <c r="U513" s="319"/>
      <c r="V513" s="319"/>
      <c r="W513" s="319"/>
      <c r="X513" s="319"/>
      <c r="Y513" s="320"/>
      <c r="Z513" s="225"/>
    </row>
    <row r="514" spans="1:27" ht="20.100000000000001" customHeight="1" x14ac:dyDescent="0.15">
      <c r="A514" s="378">
        <f>IFERROR(IF(AND($Q514="○",TRIM($R514)=""),1001,0),3)</f>
        <v>0</v>
      </c>
      <c r="B514" s="225"/>
      <c r="E514" s="406"/>
      <c r="F514" s="413"/>
      <c r="G514" s="413"/>
      <c r="H514" s="413"/>
      <c r="I514" s="131"/>
      <c r="J514" s="132"/>
      <c r="K514" s="408" t="s">
        <v>126</v>
      </c>
      <c r="L514" s="400" t="s">
        <v>224</v>
      </c>
      <c r="M514" s="401"/>
      <c r="N514" s="401"/>
      <c r="O514" s="401"/>
      <c r="P514" s="402"/>
      <c r="Q514" s="10"/>
      <c r="R514" s="133"/>
      <c r="S514" s="134"/>
      <c r="T514" s="134"/>
      <c r="U514" s="134"/>
      <c r="V514" s="134"/>
      <c r="W514" s="134"/>
      <c r="X514" s="134"/>
      <c r="Y514" s="135"/>
      <c r="Z514" s="225"/>
    </row>
    <row r="515" spans="1:27" ht="20.100000000000001" customHeight="1" x14ac:dyDescent="0.15">
      <c r="B515" s="225"/>
      <c r="Z515" s="225"/>
    </row>
    <row r="516" spans="1:27" ht="20.100000000000001" customHeight="1" x14ac:dyDescent="0.15">
      <c r="A516" s="152"/>
      <c r="B516" s="157"/>
      <c r="C516" s="196"/>
      <c r="D516" s="197"/>
      <c r="E516" s="197"/>
      <c r="F516" s="197"/>
      <c r="G516" s="197"/>
      <c r="H516" s="197"/>
      <c r="I516" s="197"/>
      <c r="J516" s="197"/>
      <c r="K516" s="197"/>
      <c r="L516" s="197"/>
      <c r="M516" s="419"/>
      <c r="N516" s="197"/>
      <c r="O516" s="420"/>
      <c r="P516" s="421"/>
      <c r="Q516" s="421"/>
      <c r="R516" s="421"/>
      <c r="S516" s="422"/>
      <c r="T516" s="423"/>
      <c r="U516" s="197"/>
      <c r="V516" s="231"/>
      <c r="W516" s="231"/>
      <c r="X516" s="231"/>
      <c r="Y516" s="231"/>
      <c r="Z516" s="424"/>
    </row>
    <row r="517" spans="1:27" ht="20.100000000000001" customHeight="1" x14ac:dyDescent="0.15"/>
    <row r="518" spans="1:27" ht="19.899999999999999" customHeight="1" x14ac:dyDescent="0.15">
      <c r="A518" s="152"/>
    </row>
    <row r="519" spans="1:27" ht="20.100000000000001" customHeight="1" x14ac:dyDescent="0.15">
      <c r="A519" s="168"/>
      <c r="B519" s="157"/>
      <c r="C519" s="169" t="s">
        <v>502</v>
      </c>
      <c r="D519" s="170"/>
      <c r="E519" s="170"/>
      <c r="F519" s="170"/>
      <c r="G519" s="170"/>
      <c r="H519" s="170"/>
      <c r="I519" s="171"/>
      <c r="J519" s="230"/>
    </row>
    <row r="520" spans="1:27" ht="20.100000000000001" customHeight="1" x14ac:dyDescent="0.15">
      <c r="A520" s="168"/>
      <c r="B520" s="157"/>
      <c r="C520" s="172"/>
      <c r="D520" s="173"/>
      <c r="E520" s="173"/>
      <c r="F520" s="173"/>
      <c r="G520" s="173"/>
      <c r="H520" s="173"/>
      <c r="I520" s="182"/>
      <c r="J520" s="174"/>
      <c r="K520" s="174"/>
      <c r="L520" s="174"/>
      <c r="M520" s="174"/>
      <c r="N520" s="174"/>
      <c r="O520" s="174"/>
      <c r="P520" s="174"/>
      <c r="Q520" s="174"/>
      <c r="R520" s="174"/>
      <c r="S520" s="174"/>
      <c r="T520" s="174"/>
      <c r="U520" s="174"/>
      <c r="V520" s="174"/>
      <c r="W520" s="174"/>
      <c r="X520" s="174"/>
      <c r="Y520" s="174"/>
      <c r="Z520" s="174"/>
      <c r="AA520" s="185"/>
    </row>
    <row r="521" spans="1:27" ht="20.100000000000001" customHeight="1" x14ac:dyDescent="0.15">
      <c r="A521" s="168"/>
      <c r="B521" s="157"/>
      <c r="C521" s="172"/>
      <c r="D521" s="343" t="s">
        <v>511</v>
      </c>
      <c r="E521" s="343"/>
      <c r="F521" s="343"/>
      <c r="G521" s="343"/>
      <c r="H521" s="343"/>
      <c r="I521" s="343"/>
      <c r="J521" s="343"/>
      <c r="K521" s="343"/>
      <c r="L521" s="343"/>
      <c r="M521" s="343"/>
      <c r="N521" s="343"/>
      <c r="O521" s="343"/>
      <c r="P521" s="343"/>
      <c r="Q521" s="343"/>
      <c r="R521" s="343"/>
      <c r="S521" s="343"/>
      <c r="T521" s="343"/>
      <c r="U521" s="343"/>
      <c r="V521" s="343"/>
      <c r="W521" s="343"/>
      <c r="X521" s="343"/>
      <c r="Y521" s="343"/>
      <c r="Z521" s="204"/>
      <c r="AA521" s="425"/>
    </row>
    <row r="522" spans="1:27" ht="20.100000000000001" customHeight="1" x14ac:dyDescent="0.15">
      <c r="A522" s="168"/>
      <c r="B522" s="157"/>
      <c r="C522" s="426"/>
      <c r="D522" s="427" t="s">
        <v>506</v>
      </c>
      <c r="E522" s="428" t="s">
        <v>503</v>
      </c>
      <c r="F522" s="429"/>
      <c r="G522" s="430" t="s">
        <v>504</v>
      </c>
      <c r="H522" s="249"/>
      <c r="I522" s="249"/>
      <c r="J522" s="249"/>
      <c r="K522" s="249"/>
      <c r="L522" s="249"/>
      <c r="M522" s="249"/>
      <c r="N522" s="431"/>
      <c r="O522" s="432" t="s">
        <v>42</v>
      </c>
      <c r="P522" s="428"/>
      <c r="Q522" s="428"/>
      <c r="R522" s="428"/>
      <c r="S522" s="428"/>
      <c r="T522" s="428"/>
      <c r="U522" s="429"/>
      <c r="V522" s="433" t="s">
        <v>505</v>
      </c>
      <c r="W522" s="433"/>
      <c r="X522" s="433"/>
      <c r="Y522" s="434"/>
      <c r="Z522" s="225"/>
      <c r="AA522" s="193"/>
    </row>
    <row r="523" spans="1:27" ht="20.100000000000001" customHeight="1" x14ac:dyDescent="0.15">
      <c r="A523" s="168"/>
      <c r="B523" s="157"/>
      <c r="C523" s="426"/>
      <c r="D523" s="435" t="s">
        <v>509</v>
      </c>
      <c r="E523" s="436" t="s">
        <v>507</v>
      </c>
      <c r="F523" s="437"/>
      <c r="G523" s="36"/>
      <c r="H523" s="34"/>
      <c r="I523" s="34"/>
      <c r="J523" s="34"/>
      <c r="K523" s="34"/>
      <c r="L523" s="34"/>
      <c r="M523" s="34"/>
      <c r="N523" s="35"/>
      <c r="O523" s="36"/>
      <c r="P523" s="34"/>
      <c r="Q523" s="34"/>
      <c r="R523" s="34"/>
      <c r="S523" s="34"/>
      <c r="T523" s="34"/>
      <c r="U523" s="35"/>
      <c r="V523" s="147"/>
      <c r="W523" s="148"/>
      <c r="X523" s="148"/>
      <c r="Y523" s="149"/>
      <c r="Z523" s="225"/>
      <c r="AA523" s="193"/>
    </row>
    <row r="524" spans="1:27" ht="20.100000000000001" customHeight="1" x14ac:dyDescent="0.15">
      <c r="A524" s="168"/>
      <c r="B524" s="157"/>
      <c r="C524" s="426"/>
      <c r="D524" s="438"/>
      <c r="E524" s="439"/>
      <c r="F524" s="440"/>
      <c r="G524" s="44"/>
      <c r="H524" s="42"/>
      <c r="I524" s="42"/>
      <c r="J524" s="42"/>
      <c r="K524" s="42"/>
      <c r="L524" s="42"/>
      <c r="M524" s="42"/>
      <c r="N524" s="43"/>
      <c r="O524" s="44"/>
      <c r="P524" s="42"/>
      <c r="Q524" s="42"/>
      <c r="R524" s="42"/>
      <c r="S524" s="42"/>
      <c r="T524" s="42"/>
      <c r="U524" s="43"/>
      <c r="V524" s="141"/>
      <c r="W524" s="142"/>
      <c r="X524" s="142"/>
      <c r="Y524" s="143"/>
      <c r="Z524" s="225"/>
      <c r="AA524" s="193"/>
    </row>
    <row r="525" spans="1:27" ht="20.100000000000001" customHeight="1" x14ac:dyDescent="0.15">
      <c r="A525" s="168"/>
      <c r="B525" s="157"/>
      <c r="C525" s="426"/>
      <c r="D525" s="438"/>
      <c r="E525" s="439"/>
      <c r="F525" s="440"/>
      <c r="G525" s="44"/>
      <c r="H525" s="42"/>
      <c r="I525" s="42"/>
      <c r="J525" s="42"/>
      <c r="K525" s="42"/>
      <c r="L525" s="42"/>
      <c r="M525" s="42"/>
      <c r="N525" s="43"/>
      <c r="O525" s="44"/>
      <c r="P525" s="42"/>
      <c r="Q525" s="42"/>
      <c r="R525" s="42"/>
      <c r="S525" s="42"/>
      <c r="T525" s="42"/>
      <c r="U525" s="43"/>
      <c r="V525" s="141"/>
      <c r="W525" s="142"/>
      <c r="X525" s="142"/>
      <c r="Y525" s="143"/>
      <c r="Z525" s="225"/>
      <c r="AA525" s="193"/>
    </row>
    <row r="526" spans="1:27" ht="20.100000000000001" customHeight="1" x14ac:dyDescent="0.15">
      <c r="A526" s="168"/>
      <c r="B526" s="157"/>
      <c r="C526" s="426"/>
      <c r="D526" s="438"/>
      <c r="E526" s="439"/>
      <c r="F526" s="440"/>
      <c r="G526" s="44"/>
      <c r="H526" s="42"/>
      <c r="I526" s="42"/>
      <c r="J526" s="42"/>
      <c r="K526" s="42"/>
      <c r="L526" s="42"/>
      <c r="M526" s="42"/>
      <c r="N526" s="43"/>
      <c r="O526" s="44"/>
      <c r="P526" s="42"/>
      <c r="Q526" s="42"/>
      <c r="R526" s="42"/>
      <c r="S526" s="42"/>
      <c r="T526" s="42"/>
      <c r="U526" s="43"/>
      <c r="V526" s="141"/>
      <c r="W526" s="142"/>
      <c r="X526" s="142"/>
      <c r="Y526" s="143"/>
      <c r="Z526" s="225"/>
      <c r="AA526" s="193"/>
    </row>
    <row r="527" spans="1:27" ht="20.100000000000001" customHeight="1" x14ac:dyDescent="0.15">
      <c r="A527" s="168"/>
      <c r="B527" s="157"/>
      <c r="C527" s="426"/>
      <c r="D527" s="438"/>
      <c r="E527" s="441"/>
      <c r="F527" s="442"/>
      <c r="G527" s="44"/>
      <c r="H527" s="42"/>
      <c r="I527" s="42"/>
      <c r="J527" s="42"/>
      <c r="K527" s="42"/>
      <c r="L527" s="42"/>
      <c r="M527" s="42"/>
      <c r="N527" s="43"/>
      <c r="O527" s="44"/>
      <c r="P527" s="42"/>
      <c r="Q527" s="42"/>
      <c r="R527" s="42"/>
      <c r="S527" s="42"/>
      <c r="T527" s="42"/>
      <c r="U527" s="43"/>
      <c r="V527" s="141"/>
      <c r="W527" s="142"/>
      <c r="X527" s="142"/>
      <c r="Y527" s="143"/>
      <c r="Z527" s="225"/>
      <c r="AA527" s="193"/>
    </row>
    <row r="528" spans="1:27" ht="20.100000000000001" customHeight="1" x14ac:dyDescent="0.15">
      <c r="A528" s="168"/>
      <c r="B528" s="157"/>
      <c r="C528" s="426"/>
      <c r="D528" s="438"/>
      <c r="E528" s="443" t="s">
        <v>508</v>
      </c>
      <c r="F528" s="444"/>
      <c r="G528" s="44"/>
      <c r="H528" s="42"/>
      <c r="I528" s="42"/>
      <c r="J528" s="42"/>
      <c r="K528" s="42"/>
      <c r="L528" s="42"/>
      <c r="M528" s="42"/>
      <c r="N528" s="43"/>
      <c r="O528" s="44"/>
      <c r="P528" s="42"/>
      <c r="Q528" s="42"/>
      <c r="R528" s="42"/>
      <c r="S528" s="42"/>
      <c r="T528" s="42"/>
      <c r="U528" s="43"/>
      <c r="V528" s="141"/>
      <c r="W528" s="142"/>
      <c r="X528" s="142"/>
      <c r="Y528" s="143"/>
      <c r="Z528" s="225"/>
      <c r="AA528" s="193"/>
    </row>
    <row r="529" spans="1:27" ht="20.100000000000001" customHeight="1" x14ac:dyDescent="0.15">
      <c r="A529" s="168"/>
      <c r="B529" s="157"/>
      <c r="C529" s="426"/>
      <c r="D529" s="438"/>
      <c r="E529" s="439"/>
      <c r="F529" s="440"/>
      <c r="G529" s="44"/>
      <c r="H529" s="42"/>
      <c r="I529" s="42"/>
      <c r="J529" s="42"/>
      <c r="K529" s="42"/>
      <c r="L529" s="42"/>
      <c r="M529" s="42"/>
      <c r="N529" s="43"/>
      <c r="O529" s="44"/>
      <c r="P529" s="42"/>
      <c r="Q529" s="42"/>
      <c r="R529" s="42"/>
      <c r="S529" s="42"/>
      <c r="T529" s="42"/>
      <c r="U529" s="43"/>
      <c r="V529" s="141"/>
      <c r="W529" s="142"/>
      <c r="X529" s="142"/>
      <c r="Y529" s="143"/>
      <c r="Z529" s="225"/>
      <c r="AA529" s="193"/>
    </row>
    <row r="530" spans="1:27" ht="20.100000000000001" customHeight="1" x14ac:dyDescent="0.15">
      <c r="A530" s="168"/>
      <c r="B530" s="157"/>
      <c r="C530" s="426"/>
      <c r="D530" s="445"/>
      <c r="E530" s="441"/>
      <c r="F530" s="442"/>
      <c r="G530" s="44"/>
      <c r="H530" s="42"/>
      <c r="I530" s="42"/>
      <c r="J530" s="42"/>
      <c r="K530" s="42"/>
      <c r="L530" s="42"/>
      <c r="M530" s="42"/>
      <c r="N530" s="43"/>
      <c r="O530" s="44"/>
      <c r="P530" s="42"/>
      <c r="Q530" s="42"/>
      <c r="R530" s="42"/>
      <c r="S530" s="42"/>
      <c r="T530" s="42"/>
      <c r="U530" s="43"/>
      <c r="V530" s="141"/>
      <c r="W530" s="142"/>
      <c r="X530" s="142"/>
      <c r="Y530" s="143"/>
      <c r="Z530" s="225"/>
      <c r="AA530" s="193"/>
    </row>
    <row r="531" spans="1:27" ht="20.100000000000001" customHeight="1" x14ac:dyDescent="0.15">
      <c r="A531" s="168"/>
      <c r="B531" s="157"/>
      <c r="C531" s="426"/>
      <c r="D531" s="446" t="s">
        <v>510</v>
      </c>
      <c r="E531" s="439" t="s">
        <v>507</v>
      </c>
      <c r="F531" s="440"/>
      <c r="G531" s="44"/>
      <c r="H531" s="42"/>
      <c r="I531" s="42"/>
      <c r="J531" s="42"/>
      <c r="K531" s="42"/>
      <c r="L531" s="42"/>
      <c r="M531" s="42"/>
      <c r="N531" s="43"/>
      <c r="O531" s="44"/>
      <c r="P531" s="42"/>
      <c r="Q531" s="42"/>
      <c r="R531" s="42"/>
      <c r="S531" s="42"/>
      <c r="T531" s="42"/>
      <c r="U531" s="43"/>
      <c r="V531" s="141"/>
      <c r="W531" s="142"/>
      <c r="X531" s="142"/>
      <c r="Y531" s="143"/>
      <c r="Z531" s="225"/>
      <c r="AA531" s="193"/>
    </row>
    <row r="532" spans="1:27" ht="20.100000000000001" customHeight="1" x14ac:dyDescent="0.15">
      <c r="A532" s="168"/>
      <c r="B532" s="157"/>
      <c r="C532" s="426"/>
      <c r="D532" s="447"/>
      <c r="E532" s="439"/>
      <c r="F532" s="440"/>
      <c r="G532" s="44"/>
      <c r="H532" s="42"/>
      <c r="I532" s="42"/>
      <c r="J532" s="42"/>
      <c r="K532" s="42"/>
      <c r="L532" s="42"/>
      <c r="M532" s="42"/>
      <c r="N532" s="43"/>
      <c r="O532" s="44"/>
      <c r="P532" s="42"/>
      <c r="Q532" s="42"/>
      <c r="R532" s="42"/>
      <c r="S532" s="42"/>
      <c r="T532" s="42"/>
      <c r="U532" s="43"/>
      <c r="V532" s="141"/>
      <c r="W532" s="142"/>
      <c r="X532" s="142"/>
      <c r="Y532" s="143"/>
      <c r="Z532" s="225"/>
      <c r="AA532" s="193"/>
    </row>
    <row r="533" spans="1:27" ht="20.100000000000001" customHeight="1" x14ac:dyDescent="0.15">
      <c r="A533" s="168"/>
      <c r="B533" s="157"/>
      <c r="C533" s="426"/>
      <c r="D533" s="447"/>
      <c r="E533" s="439"/>
      <c r="F533" s="440"/>
      <c r="G533" s="44"/>
      <c r="H533" s="42"/>
      <c r="I533" s="42"/>
      <c r="J533" s="42"/>
      <c r="K533" s="42"/>
      <c r="L533" s="42"/>
      <c r="M533" s="42"/>
      <c r="N533" s="43"/>
      <c r="O533" s="44"/>
      <c r="P533" s="42"/>
      <c r="Q533" s="42"/>
      <c r="R533" s="42"/>
      <c r="S533" s="42"/>
      <c r="T533" s="42"/>
      <c r="U533" s="43"/>
      <c r="V533" s="141"/>
      <c r="W533" s="142"/>
      <c r="X533" s="142"/>
      <c r="Y533" s="143"/>
      <c r="Z533" s="225"/>
      <c r="AA533" s="193"/>
    </row>
    <row r="534" spans="1:27" ht="20.100000000000001" customHeight="1" x14ac:dyDescent="0.15">
      <c r="A534" s="168"/>
      <c r="B534" s="157"/>
      <c r="C534" s="426"/>
      <c r="D534" s="447"/>
      <c r="E534" s="439"/>
      <c r="F534" s="440"/>
      <c r="G534" s="44"/>
      <c r="H534" s="42"/>
      <c r="I534" s="42"/>
      <c r="J534" s="42"/>
      <c r="K534" s="42"/>
      <c r="L534" s="42"/>
      <c r="M534" s="42"/>
      <c r="N534" s="43"/>
      <c r="O534" s="44"/>
      <c r="P534" s="42"/>
      <c r="Q534" s="42"/>
      <c r="R534" s="42"/>
      <c r="S534" s="42"/>
      <c r="T534" s="42"/>
      <c r="U534" s="43"/>
      <c r="V534" s="141"/>
      <c r="W534" s="142"/>
      <c r="X534" s="142"/>
      <c r="Y534" s="143"/>
      <c r="Z534" s="225"/>
      <c r="AA534" s="193"/>
    </row>
    <row r="535" spans="1:27" ht="20.100000000000001" customHeight="1" x14ac:dyDescent="0.15">
      <c r="A535" s="168"/>
      <c r="B535" s="157"/>
      <c r="C535" s="426"/>
      <c r="D535" s="447"/>
      <c r="E535" s="441"/>
      <c r="F535" s="442"/>
      <c r="G535" s="44"/>
      <c r="H535" s="42"/>
      <c r="I535" s="42"/>
      <c r="J535" s="42"/>
      <c r="K535" s="42"/>
      <c r="L535" s="42"/>
      <c r="M535" s="42"/>
      <c r="N535" s="43"/>
      <c r="O535" s="44"/>
      <c r="P535" s="42"/>
      <c r="Q535" s="42"/>
      <c r="R535" s="42"/>
      <c r="S535" s="42"/>
      <c r="T535" s="42"/>
      <c r="U535" s="43"/>
      <c r="V535" s="141"/>
      <c r="W535" s="142"/>
      <c r="X535" s="142"/>
      <c r="Y535" s="143"/>
      <c r="Z535" s="225"/>
      <c r="AA535" s="193"/>
    </row>
    <row r="536" spans="1:27" ht="20.100000000000001" customHeight="1" x14ac:dyDescent="0.15">
      <c r="A536" s="168"/>
      <c r="B536" s="157"/>
      <c r="C536" s="426"/>
      <c r="D536" s="447"/>
      <c r="E536" s="443" t="s">
        <v>508</v>
      </c>
      <c r="F536" s="444"/>
      <c r="G536" s="44"/>
      <c r="H536" s="42"/>
      <c r="I536" s="42"/>
      <c r="J536" s="42"/>
      <c r="K536" s="42"/>
      <c r="L536" s="42"/>
      <c r="M536" s="42"/>
      <c r="N536" s="43"/>
      <c r="O536" s="44"/>
      <c r="P536" s="42"/>
      <c r="Q536" s="42"/>
      <c r="R536" s="42"/>
      <c r="S536" s="42"/>
      <c r="T536" s="42"/>
      <c r="U536" s="43"/>
      <c r="V536" s="141"/>
      <c r="W536" s="142"/>
      <c r="X536" s="142"/>
      <c r="Y536" s="143"/>
      <c r="Z536" s="225"/>
      <c r="AA536" s="193"/>
    </row>
    <row r="537" spans="1:27" ht="20.100000000000001" customHeight="1" x14ac:dyDescent="0.15">
      <c r="A537" s="168"/>
      <c r="B537" s="157"/>
      <c r="C537" s="426"/>
      <c r="D537" s="447"/>
      <c r="E537" s="439"/>
      <c r="F537" s="440"/>
      <c r="G537" s="44"/>
      <c r="H537" s="42"/>
      <c r="I537" s="42"/>
      <c r="J537" s="42"/>
      <c r="K537" s="42"/>
      <c r="L537" s="42"/>
      <c r="M537" s="42"/>
      <c r="N537" s="43"/>
      <c r="O537" s="44"/>
      <c r="P537" s="42"/>
      <c r="Q537" s="42"/>
      <c r="R537" s="42"/>
      <c r="S537" s="42"/>
      <c r="T537" s="42"/>
      <c r="U537" s="43"/>
      <c r="V537" s="141"/>
      <c r="W537" s="142"/>
      <c r="X537" s="142"/>
      <c r="Y537" s="143"/>
      <c r="Z537" s="225"/>
      <c r="AA537" s="193"/>
    </row>
    <row r="538" spans="1:27" ht="20.100000000000001" customHeight="1" x14ac:dyDescent="0.15">
      <c r="A538" s="168"/>
      <c r="B538" s="157"/>
      <c r="C538" s="426"/>
      <c r="D538" s="448"/>
      <c r="E538" s="449"/>
      <c r="F538" s="450"/>
      <c r="G538" s="28"/>
      <c r="H538" s="26"/>
      <c r="I538" s="26"/>
      <c r="J538" s="26"/>
      <c r="K538" s="26"/>
      <c r="L538" s="26"/>
      <c r="M538" s="26"/>
      <c r="N538" s="27"/>
      <c r="O538" s="28"/>
      <c r="P538" s="26"/>
      <c r="Q538" s="26"/>
      <c r="R538" s="26"/>
      <c r="S538" s="26"/>
      <c r="T538" s="26"/>
      <c r="U538" s="27"/>
      <c r="V538" s="144"/>
      <c r="W538" s="145"/>
      <c r="X538" s="145"/>
      <c r="Y538" s="146"/>
      <c r="Z538" s="225"/>
      <c r="AA538" s="193"/>
    </row>
    <row r="539" spans="1:27" ht="20.100000000000001" customHeight="1" x14ac:dyDescent="0.15">
      <c r="B539" s="225"/>
      <c r="Z539" s="225"/>
    </row>
    <row r="540" spans="1:27" ht="20.100000000000001" customHeight="1" x14ac:dyDescent="0.15">
      <c r="A540" s="152"/>
      <c r="B540" s="157"/>
      <c r="C540" s="196"/>
      <c r="D540" s="197"/>
      <c r="E540" s="197"/>
      <c r="F540" s="197"/>
      <c r="G540" s="197"/>
      <c r="H540" s="197"/>
      <c r="I540" s="197"/>
      <c r="J540" s="197"/>
      <c r="K540" s="197"/>
      <c r="L540" s="197"/>
      <c r="M540" s="419"/>
      <c r="N540" s="197"/>
      <c r="O540" s="420"/>
      <c r="P540" s="421"/>
      <c r="Q540" s="421"/>
      <c r="R540" s="421"/>
      <c r="S540" s="422"/>
      <c r="T540" s="423"/>
      <c r="U540" s="197"/>
      <c r="V540" s="231"/>
      <c r="W540" s="231"/>
      <c r="X540" s="231"/>
      <c r="Y540" s="231"/>
      <c r="Z540" s="424"/>
    </row>
    <row r="541" spans="1:27" ht="20.100000000000001" customHeight="1" x14ac:dyDescent="0.15"/>
    <row r="542" spans="1:27" ht="20.100000000000001" customHeight="1" x14ac:dyDescent="0.15"/>
    <row r="543" spans="1:27" ht="20.100000000000001" customHeight="1" x14ac:dyDescent="0.15">
      <c r="A543" s="152"/>
      <c r="B543" s="157"/>
      <c r="C543" s="169" t="s">
        <v>501</v>
      </c>
      <c r="D543" s="170"/>
      <c r="E543" s="170"/>
      <c r="F543" s="170"/>
      <c r="G543" s="170"/>
      <c r="H543" s="170"/>
      <c r="I543" s="451"/>
      <c r="J543" s="231"/>
      <c r="K543" s="231"/>
      <c r="V543" s="231"/>
      <c r="W543" s="231"/>
      <c r="X543" s="231"/>
      <c r="Y543" s="231"/>
      <c r="Z543" s="231"/>
    </row>
    <row r="544" spans="1:27" ht="20.100000000000001" customHeight="1" x14ac:dyDescent="0.15">
      <c r="A544" s="152"/>
      <c r="B544" s="157"/>
      <c r="C544" s="172"/>
      <c r="D544" s="173"/>
      <c r="E544" s="173"/>
      <c r="F544" s="173"/>
      <c r="G544" s="173"/>
      <c r="H544" s="173"/>
      <c r="I544" s="452"/>
      <c r="J544" s="182"/>
      <c r="K544" s="174"/>
      <c r="L544" s="174"/>
      <c r="M544" s="174"/>
      <c r="N544" s="174"/>
      <c r="O544" s="174"/>
      <c r="P544" s="174"/>
      <c r="Q544" s="174"/>
      <c r="R544" s="174"/>
      <c r="S544" s="174"/>
      <c r="T544" s="174"/>
      <c r="U544" s="174"/>
      <c r="Z544" s="453"/>
    </row>
    <row r="545" spans="1:26" ht="20.100000000000001" customHeight="1" x14ac:dyDescent="0.15">
      <c r="A545" s="157"/>
      <c r="B545" s="157"/>
      <c r="C545" s="172"/>
      <c r="D545" s="177">
        <v>1</v>
      </c>
      <c r="E545" s="454" t="s">
        <v>207</v>
      </c>
      <c r="F545" s="455"/>
      <c r="G545" s="455"/>
      <c r="H545" s="455"/>
      <c r="I545" s="236"/>
      <c r="J545" s="236"/>
      <c r="K545" s="236"/>
      <c r="L545" s="236"/>
      <c r="M545" s="236"/>
      <c r="N545" s="236"/>
      <c r="O545" s="236"/>
      <c r="P545" s="455"/>
      <c r="Q545" s="455"/>
      <c r="R545" s="455"/>
      <c r="S545" s="455"/>
      <c r="T545" s="455"/>
      <c r="U545" s="182"/>
      <c r="Z545" s="225"/>
    </row>
    <row r="546" spans="1:26" s="236" customFormat="1" ht="30" customHeight="1" x14ac:dyDescent="0.15">
      <c r="A546" s="456"/>
      <c r="B546" s="456"/>
      <c r="C546" s="457"/>
      <c r="D546" s="458"/>
      <c r="E546" s="459" t="s">
        <v>514</v>
      </c>
      <c r="F546" s="459"/>
      <c r="G546" s="459"/>
      <c r="H546" s="459"/>
      <c r="I546" s="459"/>
      <c r="J546" s="459"/>
      <c r="K546" s="459"/>
      <c r="L546" s="459"/>
      <c r="M546" s="459"/>
      <c r="N546" s="459"/>
      <c r="O546" s="459"/>
      <c r="P546" s="459"/>
      <c r="Q546" s="459"/>
      <c r="R546" s="459"/>
      <c r="S546" s="459"/>
      <c r="T546" s="459"/>
      <c r="U546" s="459"/>
      <c r="V546" s="459"/>
      <c r="W546" s="459"/>
      <c r="X546" s="459"/>
      <c r="Y546" s="459"/>
      <c r="Z546" s="460"/>
    </row>
    <row r="547" spans="1:26" ht="20.100000000000001" customHeight="1" x14ac:dyDescent="0.15">
      <c r="A547" s="157"/>
      <c r="B547" s="157"/>
      <c r="C547" s="172"/>
      <c r="E547" s="461" t="s">
        <v>200</v>
      </c>
      <c r="F547" s="462"/>
      <c r="G547" s="462"/>
      <c r="H547" s="462"/>
      <c r="I547" s="462"/>
      <c r="J547" s="462"/>
      <c r="K547" s="462"/>
      <c r="L547" s="463"/>
      <c r="M547" s="464" t="s">
        <v>201</v>
      </c>
      <c r="N547" s="462"/>
      <c r="O547" s="462"/>
      <c r="P547" s="462"/>
      <c r="Q547" s="462"/>
      <c r="R547" s="462"/>
      <c r="S547" s="462"/>
      <c r="T547" s="465" t="s">
        <v>210</v>
      </c>
      <c r="U547" s="464" t="s">
        <v>211</v>
      </c>
      <c r="V547" s="462"/>
      <c r="W547" s="462"/>
      <c r="X547" s="462"/>
      <c r="Y547" s="466"/>
      <c r="Z547" s="225"/>
    </row>
    <row r="548" spans="1:26" ht="20.100000000000001" customHeight="1" x14ac:dyDescent="0.15">
      <c r="A548" s="157"/>
      <c r="B548" s="157"/>
      <c r="C548" s="172"/>
      <c r="E548" s="33"/>
      <c r="F548" s="34"/>
      <c r="G548" s="34"/>
      <c r="H548" s="34"/>
      <c r="I548" s="34"/>
      <c r="J548" s="34"/>
      <c r="K548" s="34"/>
      <c r="L548" s="35"/>
      <c r="M548" s="51"/>
      <c r="N548" s="52"/>
      <c r="O548" s="52"/>
      <c r="P548" s="52"/>
      <c r="Q548" s="52"/>
      <c r="R548" s="52"/>
      <c r="S548" s="53"/>
      <c r="T548" s="6"/>
      <c r="U548" s="36"/>
      <c r="V548" s="34"/>
      <c r="W548" s="34"/>
      <c r="X548" s="34"/>
      <c r="Y548" s="49"/>
      <c r="Z548" s="225"/>
    </row>
    <row r="549" spans="1:26" ht="20.100000000000001" customHeight="1" x14ac:dyDescent="0.15">
      <c r="A549" s="157"/>
      <c r="B549" s="157"/>
      <c r="C549" s="172"/>
      <c r="E549" s="41"/>
      <c r="F549" s="42"/>
      <c r="G549" s="42"/>
      <c r="H549" s="42"/>
      <c r="I549" s="42"/>
      <c r="J549" s="42"/>
      <c r="K549" s="42"/>
      <c r="L549" s="43"/>
      <c r="M549" s="54"/>
      <c r="N549" s="55"/>
      <c r="O549" s="55"/>
      <c r="P549" s="55"/>
      <c r="Q549" s="55"/>
      <c r="R549" s="55"/>
      <c r="S549" s="56"/>
      <c r="T549" s="4"/>
      <c r="U549" s="44"/>
      <c r="V549" s="42"/>
      <c r="W549" s="42"/>
      <c r="X549" s="42"/>
      <c r="Y549" s="50"/>
      <c r="Z549" s="225"/>
    </row>
    <row r="550" spans="1:26" ht="20.100000000000001" customHeight="1" x14ac:dyDescent="0.15">
      <c r="A550" s="157"/>
      <c r="B550" s="157"/>
      <c r="C550" s="172"/>
      <c r="E550" s="41"/>
      <c r="F550" s="42"/>
      <c r="G550" s="42"/>
      <c r="H550" s="42"/>
      <c r="I550" s="42"/>
      <c r="J550" s="42"/>
      <c r="K550" s="42"/>
      <c r="L550" s="43"/>
      <c r="M550" s="54"/>
      <c r="N550" s="55"/>
      <c r="O550" s="55"/>
      <c r="P550" s="55"/>
      <c r="Q550" s="55"/>
      <c r="R550" s="55"/>
      <c r="S550" s="56"/>
      <c r="T550" s="4"/>
      <c r="U550" s="44"/>
      <c r="V550" s="42"/>
      <c r="W550" s="42"/>
      <c r="X550" s="42"/>
      <c r="Y550" s="50"/>
      <c r="Z550" s="225"/>
    </row>
    <row r="551" spans="1:26" ht="20.100000000000001" customHeight="1" x14ac:dyDescent="0.15">
      <c r="A551" s="157"/>
      <c r="B551" s="157"/>
      <c r="C551" s="172"/>
      <c r="E551" s="41"/>
      <c r="F551" s="42"/>
      <c r="G551" s="42"/>
      <c r="H551" s="42"/>
      <c r="I551" s="42"/>
      <c r="J551" s="42"/>
      <c r="K551" s="42"/>
      <c r="L551" s="43"/>
      <c r="M551" s="54"/>
      <c r="N551" s="55"/>
      <c r="O551" s="55"/>
      <c r="P551" s="55"/>
      <c r="Q551" s="55"/>
      <c r="R551" s="55"/>
      <c r="S551" s="56"/>
      <c r="T551" s="4"/>
      <c r="U551" s="44"/>
      <c r="V551" s="42"/>
      <c r="W551" s="42"/>
      <c r="X551" s="42"/>
      <c r="Y551" s="50"/>
      <c r="Z551" s="225"/>
    </row>
    <row r="552" spans="1:26" ht="20.100000000000001" customHeight="1" x14ac:dyDescent="0.15">
      <c r="A552" s="157"/>
      <c r="B552" s="157"/>
      <c r="C552" s="172"/>
      <c r="E552" s="41"/>
      <c r="F552" s="42"/>
      <c r="G552" s="42"/>
      <c r="H552" s="42"/>
      <c r="I552" s="42"/>
      <c r="J552" s="42"/>
      <c r="K552" s="42"/>
      <c r="L552" s="43"/>
      <c r="M552" s="54"/>
      <c r="N552" s="55"/>
      <c r="O552" s="55"/>
      <c r="P552" s="55"/>
      <c r="Q552" s="55"/>
      <c r="R552" s="55"/>
      <c r="S552" s="56"/>
      <c r="T552" s="4"/>
      <c r="U552" s="44"/>
      <c r="V552" s="42"/>
      <c r="W552" s="42"/>
      <c r="X552" s="42"/>
      <c r="Y552" s="50"/>
      <c r="Z552" s="225"/>
    </row>
    <row r="553" spans="1:26" ht="20.100000000000001" customHeight="1" x14ac:dyDescent="0.15">
      <c r="A553" s="157"/>
      <c r="B553" s="157"/>
      <c r="C553" s="185"/>
      <c r="E553" s="41"/>
      <c r="F553" s="42"/>
      <c r="G553" s="42"/>
      <c r="H553" s="42"/>
      <c r="I553" s="42"/>
      <c r="J553" s="42"/>
      <c r="K553" s="42"/>
      <c r="L553" s="43"/>
      <c r="M553" s="54"/>
      <c r="N553" s="55"/>
      <c r="O553" s="55"/>
      <c r="P553" s="55"/>
      <c r="Q553" s="55"/>
      <c r="R553" s="55"/>
      <c r="S553" s="56"/>
      <c r="T553" s="4"/>
      <c r="U553" s="44"/>
      <c r="V553" s="42"/>
      <c r="W553" s="42"/>
      <c r="X553" s="42"/>
      <c r="Y553" s="50"/>
      <c r="Z553" s="225"/>
    </row>
    <row r="554" spans="1:26" ht="20.100000000000001" customHeight="1" x14ac:dyDescent="0.15">
      <c r="A554" s="157"/>
      <c r="B554" s="157"/>
      <c r="C554" s="185"/>
      <c r="E554" s="41"/>
      <c r="F554" s="42"/>
      <c r="G554" s="42"/>
      <c r="H554" s="42"/>
      <c r="I554" s="42"/>
      <c r="J554" s="42"/>
      <c r="K554" s="42"/>
      <c r="L554" s="43"/>
      <c r="M554" s="54"/>
      <c r="N554" s="55"/>
      <c r="O554" s="55"/>
      <c r="P554" s="55"/>
      <c r="Q554" s="55"/>
      <c r="R554" s="55"/>
      <c r="S554" s="56"/>
      <c r="T554" s="4"/>
      <c r="U554" s="44"/>
      <c r="V554" s="42"/>
      <c r="W554" s="42"/>
      <c r="X554" s="42"/>
      <c r="Y554" s="50"/>
      <c r="Z554" s="225"/>
    </row>
    <row r="555" spans="1:26" s="236" customFormat="1" ht="20.100000000000001" customHeight="1" x14ac:dyDescent="0.15">
      <c r="A555" s="456"/>
      <c r="B555" s="456"/>
      <c r="C555" s="467"/>
      <c r="D555" s="152"/>
      <c r="E555" s="41"/>
      <c r="F555" s="42"/>
      <c r="G555" s="42"/>
      <c r="H555" s="42"/>
      <c r="I555" s="42"/>
      <c r="J555" s="42"/>
      <c r="K555" s="42"/>
      <c r="L555" s="43"/>
      <c r="M555" s="54"/>
      <c r="N555" s="55"/>
      <c r="O555" s="55"/>
      <c r="P555" s="55"/>
      <c r="Q555" s="55"/>
      <c r="R555" s="55"/>
      <c r="S555" s="56"/>
      <c r="T555" s="4"/>
      <c r="U555" s="44"/>
      <c r="V555" s="42"/>
      <c r="W555" s="42"/>
      <c r="X555" s="42"/>
      <c r="Y555" s="50"/>
      <c r="Z555" s="460"/>
    </row>
    <row r="556" spans="1:26" ht="20.100000000000001" customHeight="1" x14ac:dyDescent="0.15">
      <c r="A556" s="157"/>
      <c r="B556" s="157"/>
      <c r="C556" s="172"/>
      <c r="E556" s="41"/>
      <c r="F556" s="42"/>
      <c r="G556" s="42"/>
      <c r="H556" s="42"/>
      <c r="I556" s="42"/>
      <c r="J556" s="42"/>
      <c r="K556" s="42"/>
      <c r="L556" s="43"/>
      <c r="M556" s="54"/>
      <c r="N556" s="55"/>
      <c r="O556" s="55"/>
      <c r="P556" s="55"/>
      <c r="Q556" s="55"/>
      <c r="R556" s="55"/>
      <c r="S556" s="56"/>
      <c r="T556" s="4"/>
      <c r="U556" s="44"/>
      <c r="V556" s="42"/>
      <c r="W556" s="42"/>
      <c r="X556" s="42"/>
      <c r="Y556" s="50"/>
      <c r="Z556" s="225"/>
    </row>
    <row r="557" spans="1:26" ht="20.100000000000001" customHeight="1" x14ac:dyDescent="0.15">
      <c r="A557" s="157"/>
      <c r="B557" s="157"/>
      <c r="C557" s="172"/>
      <c r="E557" s="25"/>
      <c r="F557" s="26"/>
      <c r="G557" s="26"/>
      <c r="H557" s="26"/>
      <c r="I557" s="26"/>
      <c r="J557" s="26"/>
      <c r="K557" s="26"/>
      <c r="L557" s="27"/>
      <c r="M557" s="57"/>
      <c r="N557" s="58"/>
      <c r="O557" s="58"/>
      <c r="P557" s="58"/>
      <c r="Q557" s="58"/>
      <c r="R557" s="58"/>
      <c r="S557" s="59"/>
      <c r="T557" s="5"/>
      <c r="U557" s="28"/>
      <c r="V557" s="26"/>
      <c r="W557" s="26"/>
      <c r="X557" s="26"/>
      <c r="Y557" s="60"/>
      <c r="Z557" s="225"/>
    </row>
    <row r="558" spans="1:26" ht="20.100000000000001" customHeight="1" x14ac:dyDescent="0.15">
      <c r="A558" s="157"/>
      <c r="B558" s="157"/>
      <c r="C558" s="172"/>
      <c r="E558" s="468" t="s">
        <v>216</v>
      </c>
      <c r="Z558" s="225"/>
    </row>
    <row r="559" spans="1:26" ht="20.100000000000001" customHeight="1" x14ac:dyDescent="0.15">
      <c r="A559" s="157"/>
      <c r="B559" s="157"/>
      <c r="C559" s="185"/>
      <c r="D559" s="177">
        <v>2</v>
      </c>
      <c r="E559" s="213" t="s">
        <v>208</v>
      </c>
      <c r="F559" s="455"/>
      <c r="G559" s="455"/>
      <c r="H559" s="455"/>
      <c r="I559" s="469"/>
      <c r="J559" s="469"/>
      <c r="K559" s="469"/>
      <c r="L559" s="469"/>
      <c r="M559" s="469"/>
      <c r="U559" s="182"/>
      <c r="Z559" s="225"/>
    </row>
    <row r="560" spans="1:26" ht="20.100000000000001" customHeight="1" x14ac:dyDescent="0.15">
      <c r="A560" s="157"/>
      <c r="B560" s="157"/>
      <c r="C560" s="185"/>
      <c r="D560" s="458"/>
      <c r="E560" s="470" t="s">
        <v>209</v>
      </c>
      <c r="F560" s="470"/>
      <c r="G560" s="470"/>
      <c r="H560" s="470"/>
      <c r="I560" s="470"/>
      <c r="J560" s="470"/>
      <c r="K560" s="470"/>
      <c r="L560" s="470"/>
      <c r="M560" s="470"/>
      <c r="N560" s="470"/>
      <c r="O560" s="470"/>
      <c r="P560" s="470"/>
      <c r="Q560" s="470"/>
      <c r="R560" s="470"/>
      <c r="S560" s="470"/>
      <c r="T560" s="470"/>
      <c r="U560" s="470"/>
      <c r="V560" s="470"/>
      <c r="W560" s="470"/>
      <c r="X560" s="470"/>
      <c r="Y560" s="470"/>
      <c r="Z560" s="225"/>
    </row>
    <row r="561" spans="1:26" ht="20.100000000000001" customHeight="1" x14ac:dyDescent="0.15">
      <c r="A561" s="157"/>
      <c r="B561" s="157"/>
      <c r="C561" s="185"/>
      <c r="D561" s="471"/>
      <c r="E561" s="472" t="s">
        <v>202</v>
      </c>
      <c r="F561" s="473"/>
      <c r="G561" s="473"/>
      <c r="H561" s="474"/>
      <c r="I561" s="475" t="s">
        <v>203</v>
      </c>
      <c r="J561" s="473"/>
      <c r="K561" s="473"/>
      <c r="L561" s="473"/>
      <c r="M561" s="474"/>
      <c r="N561" s="476" t="s">
        <v>214</v>
      </c>
      <c r="O561" s="477"/>
      <c r="P561" s="477"/>
      <c r="Q561" s="477"/>
      <c r="R561" s="477"/>
      <c r="S561" s="477"/>
      <c r="T561" s="477"/>
      <c r="U561" s="477"/>
      <c r="V561" s="477"/>
      <c r="W561" s="477"/>
      <c r="X561" s="477"/>
      <c r="Y561" s="478"/>
      <c r="Z561" s="225"/>
    </row>
    <row r="562" spans="1:26" ht="20.100000000000001" customHeight="1" x14ac:dyDescent="0.15">
      <c r="A562" s="157"/>
      <c r="B562" s="157"/>
      <c r="C562" s="185"/>
      <c r="D562" s="471"/>
      <c r="E562" s="479"/>
      <c r="F562" s="480"/>
      <c r="G562" s="480"/>
      <c r="H562" s="481"/>
      <c r="I562" s="482"/>
      <c r="J562" s="480"/>
      <c r="K562" s="480"/>
      <c r="L562" s="480"/>
      <c r="M562" s="481"/>
      <c r="N562" s="483" t="s">
        <v>212</v>
      </c>
      <c r="O562" s="484"/>
      <c r="P562" s="484"/>
      <c r="Q562" s="484"/>
      <c r="R562" s="484"/>
      <c r="S562" s="485"/>
      <c r="T562" s="486" t="s">
        <v>213</v>
      </c>
      <c r="U562" s="483" t="s">
        <v>215</v>
      </c>
      <c r="V562" s="484"/>
      <c r="W562" s="484"/>
      <c r="X562" s="484"/>
      <c r="Y562" s="487"/>
      <c r="Z562" s="225"/>
    </row>
    <row r="563" spans="1:26" ht="20.100000000000001" customHeight="1" x14ac:dyDescent="0.15">
      <c r="A563" s="157"/>
      <c r="B563" s="157"/>
      <c r="C563" s="185"/>
      <c r="D563" s="471"/>
      <c r="E563" s="33"/>
      <c r="F563" s="34"/>
      <c r="G563" s="34"/>
      <c r="H563" s="35"/>
      <c r="I563" s="36"/>
      <c r="J563" s="37"/>
      <c r="K563" s="37"/>
      <c r="L563" s="37"/>
      <c r="M563" s="38"/>
      <c r="N563" s="19"/>
      <c r="O563" s="39"/>
      <c r="P563" s="39"/>
      <c r="Q563" s="39"/>
      <c r="R563" s="39"/>
      <c r="S563" s="40"/>
      <c r="T563" s="13"/>
      <c r="U563" s="19"/>
      <c r="V563" s="20"/>
      <c r="W563" s="20"/>
      <c r="X563" s="20"/>
      <c r="Y563" s="21"/>
      <c r="Z563" s="225"/>
    </row>
    <row r="564" spans="1:26" ht="20.100000000000001" customHeight="1" x14ac:dyDescent="0.15">
      <c r="A564" s="157"/>
      <c r="B564" s="157"/>
      <c r="C564" s="185"/>
      <c r="D564" s="471"/>
      <c r="E564" s="41"/>
      <c r="F564" s="42"/>
      <c r="G564" s="42"/>
      <c r="H564" s="43"/>
      <c r="I564" s="44"/>
      <c r="J564" s="45"/>
      <c r="K564" s="45"/>
      <c r="L564" s="45"/>
      <c r="M564" s="46"/>
      <c r="N564" s="22"/>
      <c r="O564" s="47"/>
      <c r="P564" s="47"/>
      <c r="Q564" s="47"/>
      <c r="R564" s="47"/>
      <c r="S564" s="48"/>
      <c r="T564" s="14"/>
      <c r="U564" s="22"/>
      <c r="V564" s="23"/>
      <c r="W564" s="23"/>
      <c r="X564" s="23"/>
      <c r="Y564" s="24"/>
      <c r="Z564" s="225"/>
    </row>
    <row r="565" spans="1:26" ht="20.100000000000001" customHeight="1" x14ac:dyDescent="0.15">
      <c r="A565" s="157"/>
      <c r="B565" s="157"/>
      <c r="C565" s="185"/>
      <c r="D565" s="471"/>
      <c r="E565" s="41"/>
      <c r="F565" s="42"/>
      <c r="G565" s="42"/>
      <c r="H565" s="43"/>
      <c r="I565" s="44"/>
      <c r="J565" s="45"/>
      <c r="K565" s="45"/>
      <c r="L565" s="45"/>
      <c r="M565" s="46"/>
      <c r="N565" s="22"/>
      <c r="O565" s="47"/>
      <c r="P565" s="47"/>
      <c r="Q565" s="47"/>
      <c r="R565" s="47"/>
      <c r="S565" s="48"/>
      <c r="T565" s="14"/>
      <c r="U565" s="22"/>
      <c r="V565" s="23"/>
      <c r="W565" s="23"/>
      <c r="X565" s="23"/>
      <c r="Y565" s="24"/>
      <c r="Z565" s="225"/>
    </row>
    <row r="566" spans="1:26" ht="20.100000000000001" customHeight="1" x14ac:dyDescent="0.15">
      <c r="A566" s="157"/>
      <c r="B566" s="157"/>
      <c r="C566" s="185"/>
      <c r="D566" s="471"/>
      <c r="E566" s="41"/>
      <c r="F566" s="42"/>
      <c r="G566" s="42"/>
      <c r="H566" s="43"/>
      <c r="I566" s="44"/>
      <c r="J566" s="45"/>
      <c r="K566" s="45"/>
      <c r="L566" s="45"/>
      <c r="M566" s="46"/>
      <c r="N566" s="22"/>
      <c r="O566" s="47"/>
      <c r="P566" s="47"/>
      <c r="Q566" s="47"/>
      <c r="R566" s="47"/>
      <c r="S566" s="48"/>
      <c r="T566" s="14"/>
      <c r="U566" s="22"/>
      <c r="V566" s="23"/>
      <c r="W566" s="23"/>
      <c r="X566" s="23"/>
      <c r="Y566" s="24"/>
      <c r="Z566" s="225"/>
    </row>
    <row r="567" spans="1:26" ht="20.100000000000001" customHeight="1" x14ac:dyDescent="0.15">
      <c r="A567" s="157"/>
      <c r="B567" s="157"/>
      <c r="C567" s="185"/>
      <c r="D567" s="471"/>
      <c r="E567" s="41"/>
      <c r="F567" s="42"/>
      <c r="G567" s="42"/>
      <c r="H567" s="43"/>
      <c r="I567" s="44"/>
      <c r="J567" s="45"/>
      <c r="K567" s="45"/>
      <c r="L567" s="45"/>
      <c r="M567" s="46"/>
      <c r="N567" s="22"/>
      <c r="O567" s="47"/>
      <c r="P567" s="47"/>
      <c r="Q567" s="47"/>
      <c r="R567" s="47"/>
      <c r="S567" s="48"/>
      <c r="T567" s="14"/>
      <c r="U567" s="22"/>
      <c r="V567" s="23"/>
      <c r="W567" s="23"/>
      <c r="X567" s="23"/>
      <c r="Y567" s="24"/>
      <c r="Z567" s="225"/>
    </row>
    <row r="568" spans="1:26" ht="20.100000000000001" customHeight="1" x14ac:dyDescent="0.15">
      <c r="A568" s="157"/>
      <c r="B568" s="157"/>
      <c r="C568" s="185"/>
      <c r="D568" s="471"/>
      <c r="E568" s="41"/>
      <c r="F568" s="42"/>
      <c r="G568" s="42"/>
      <c r="H568" s="43"/>
      <c r="I568" s="44"/>
      <c r="J568" s="45"/>
      <c r="K568" s="45"/>
      <c r="L568" s="45"/>
      <c r="M568" s="46"/>
      <c r="N568" s="22"/>
      <c r="O568" s="47"/>
      <c r="P568" s="47"/>
      <c r="Q568" s="47"/>
      <c r="R568" s="47"/>
      <c r="S568" s="48"/>
      <c r="T568" s="14"/>
      <c r="U568" s="22"/>
      <c r="V568" s="23"/>
      <c r="W568" s="23"/>
      <c r="X568" s="23"/>
      <c r="Y568" s="24"/>
      <c r="Z568" s="225"/>
    </row>
    <row r="569" spans="1:26" ht="20.100000000000001" customHeight="1" x14ac:dyDescent="0.15">
      <c r="A569" s="157"/>
      <c r="B569" s="157"/>
      <c r="C569" s="185"/>
      <c r="D569" s="471"/>
      <c r="E569" s="41"/>
      <c r="F569" s="42"/>
      <c r="G569" s="42"/>
      <c r="H569" s="43"/>
      <c r="I569" s="44"/>
      <c r="J569" s="45"/>
      <c r="K569" s="45"/>
      <c r="L569" s="45"/>
      <c r="M569" s="46"/>
      <c r="N569" s="22"/>
      <c r="O569" s="47"/>
      <c r="P569" s="47"/>
      <c r="Q569" s="47"/>
      <c r="R569" s="47"/>
      <c r="S569" s="48"/>
      <c r="T569" s="14"/>
      <c r="U569" s="22"/>
      <c r="V569" s="23"/>
      <c r="W569" s="23"/>
      <c r="X569" s="23"/>
      <c r="Y569" s="24"/>
      <c r="Z569" s="225"/>
    </row>
    <row r="570" spans="1:26" ht="20.100000000000001" customHeight="1" x14ac:dyDescent="0.15">
      <c r="A570" s="157"/>
      <c r="B570" s="157"/>
      <c r="C570" s="185"/>
      <c r="D570" s="471"/>
      <c r="E570" s="41"/>
      <c r="F570" s="42"/>
      <c r="G570" s="42"/>
      <c r="H570" s="43"/>
      <c r="I570" s="44"/>
      <c r="J570" s="45"/>
      <c r="K570" s="45"/>
      <c r="L570" s="45"/>
      <c r="M570" s="46"/>
      <c r="N570" s="22"/>
      <c r="O570" s="47"/>
      <c r="P570" s="47"/>
      <c r="Q570" s="47"/>
      <c r="R570" s="47"/>
      <c r="S570" s="48"/>
      <c r="T570" s="14"/>
      <c r="U570" s="22"/>
      <c r="V570" s="23"/>
      <c r="W570" s="23"/>
      <c r="X570" s="23"/>
      <c r="Y570" s="24"/>
      <c r="Z570" s="225"/>
    </row>
    <row r="571" spans="1:26" ht="20.100000000000001" customHeight="1" x14ac:dyDescent="0.15">
      <c r="A571" s="157"/>
      <c r="B571" s="157"/>
      <c r="C571" s="185"/>
      <c r="D571" s="471"/>
      <c r="E571" s="41"/>
      <c r="F571" s="42"/>
      <c r="G571" s="42"/>
      <c r="H571" s="43"/>
      <c r="I571" s="44"/>
      <c r="J571" s="45"/>
      <c r="K571" s="45"/>
      <c r="L571" s="45"/>
      <c r="M571" s="46"/>
      <c r="N571" s="22"/>
      <c r="O571" s="47"/>
      <c r="P571" s="47"/>
      <c r="Q571" s="47"/>
      <c r="R571" s="47"/>
      <c r="S571" s="48"/>
      <c r="T571" s="14"/>
      <c r="U571" s="22"/>
      <c r="V571" s="23"/>
      <c r="W571" s="23"/>
      <c r="X571" s="23"/>
      <c r="Y571" s="24"/>
      <c r="Z571" s="225"/>
    </row>
    <row r="572" spans="1:26" ht="20.100000000000001" customHeight="1" x14ac:dyDescent="0.15">
      <c r="A572" s="157"/>
      <c r="B572" s="157"/>
      <c r="C572" s="185"/>
      <c r="D572" s="471"/>
      <c r="E572" s="25"/>
      <c r="F572" s="26"/>
      <c r="G572" s="26"/>
      <c r="H572" s="27"/>
      <c r="I572" s="28"/>
      <c r="J572" s="29"/>
      <c r="K572" s="29"/>
      <c r="L572" s="29"/>
      <c r="M572" s="30"/>
      <c r="N572" s="16"/>
      <c r="O572" s="31"/>
      <c r="P572" s="31"/>
      <c r="Q572" s="31"/>
      <c r="R572" s="31"/>
      <c r="S572" s="32"/>
      <c r="T572" s="15"/>
      <c r="U572" s="16"/>
      <c r="V572" s="17"/>
      <c r="W572" s="17"/>
      <c r="X572" s="17"/>
      <c r="Y572" s="18"/>
      <c r="Z572" s="225"/>
    </row>
    <row r="573" spans="1:26" ht="20.100000000000001" customHeight="1" x14ac:dyDescent="0.15">
      <c r="A573" s="157"/>
      <c r="B573" s="157"/>
      <c r="C573" s="185"/>
      <c r="D573" s="458"/>
      <c r="E573" s="455"/>
      <c r="F573" s="455"/>
      <c r="G573" s="455"/>
      <c r="H573" s="455"/>
      <c r="I573" s="455"/>
      <c r="J573" s="455"/>
      <c r="K573" s="455"/>
      <c r="L573" s="455"/>
      <c r="M573" s="455"/>
      <c r="N573" s="455"/>
      <c r="O573" s="455"/>
      <c r="P573" s="455"/>
      <c r="Q573" s="455"/>
      <c r="R573" s="455"/>
      <c r="S573" s="455"/>
      <c r="T573" s="455"/>
      <c r="U573" s="455"/>
      <c r="V573" s="455"/>
      <c r="W573" s="455"/>
      <c r="X573" s="455"/>
      <c r="Y573" s="455"/>
      <c r="Z573" s="225"/>
    </row>
    <row r="574" spans="1:26" ht="20.100000000000001" customHeight="1" x14ac:dyDescent="0.15">
      <c r="A574" s="152"/>
      <c r="B574" s="157"/>
      <c r="C574" s="196"/>
      <c r="D574" s="197"/>
      <c r="E574" s="197"/>
      <c r="F574" s="197"/>
      <c r="G574" s="197"/>
      <c r="H574" s="197"/>
      <c r="I574" s="197"/>
      <c r="J574" s="197"/>
      <c r="K574" s="197"/>
      <c r="L574" s="197"/>
      <c r="M574" s="419"/>
      <c r="N574" s="197"/>
      <c r="O574" s="420"/>
      <c r="P574" s="421"/>
      <c r="Q574" s="421"/>
      <c r="R574" s="421"/>
      <c r="S574" s="422"/>
      <c r="T574" s="423"/>
      <c r="U574" s="197"/>
      <c r="V574" s="231"/>
      <c r="W574" s="231"/>
      <c r="X574" s="231"/>
      <c r="Y574" s="231"/>
      <c r="Z574" s="424"/>
    </row>
    <row r="575" spans="1:26" ht="20.100000000000001" customHeight="1" x14ac:dyDescent="0.15"/>
  </sheetData>
  <sheetProtection algorithmName="SHA-512" hashValue="BSZSuUCYR41K9fU6GLGS3OYHhHUqh5hfDqDg1bqC5/ZX88MkDY60GOSGpBcnZU7sif9od+aRFD45TVnmSZWyjg==" saltValue="bzk93OXMfHD51ZgQ6Hifeg==" spinCount="100000" sheet="1" objects="1" scenarios="1"/>
  <dataConsolidate/>
  <mergeCells count="919">
    <mergeCell ref="V532:Y532"/>
    <mergeCell ref="V533:Y533"/>
    <mergeCell ref="V534:Y534"/>
    <mergeCell ref="V535:Y535"/>
    <mergeCell ref="V536:Y536"/>
    <mergeCell ref="V537:Y537"/>
    <mergeCell ref="V538:Y538"/>
    <mergeCell ref="V523:Y523"/>
    <mergeCell ref="V524:Y524"/>
    <mergeCell ref="V525:Y525"/>
    <mergeCell ref="V526:Y526"/>
    <mergeCell ref="V527:Y527"/>
    <mergeCell ref="V528:Y528"/>
    <mergeCell ref="V529:Y529"/>
    <mergeCell ref="V530:Y530"/>
    <mergeCell ref="V531:Y531"/>
    <mergeCell ref="D523:D530"/>
    <mergeCell ref="D531:D538"/>
    <mergeCell ref="G523:N523"/>
    <mergeCell ref="G524:N524"/>
    <mergeCell ref="G525:N525"/>
    <mergeCell ref="G526:N526"/>
    <mergeCell ref="G527:N527"/>
    <mergeCell ref="G528:N528"/>
    <mergeCell ref="G529:N529"/>
    <mergeCell ref="G530:N530"/>
    <mergeCell ref="G531:N531"/>
    <mergeCell ref="G532:N532"/>
    <mergeCell ref="G533:N533"/>
    <mergeCell ref="G534:N534"/>
    <mergeCell ref="G535:N535"/>
    <mergeCell ref="G536:N536"/>
    <mergeCell ref="G537:N537"/>
    <mergeCell ref="G538:N538"/>
    <mergeCell ref="V522:Y522"/>
    <mergeCell ref="G522:N522"/>
    <mergeCell ref="O522:U522"/>
    <mergeCell ref="E522:F522"/>
    <mergeCell ref="E523:F527"/>
    <mergeCell ref="E528:F530"/>
    <mergeCell ref="E531:F535"/>
    <mergeCell ref="E536:F538"/>
    <mergeCell ref="O523:U523"/>
    <mergeCell ref="O524:U524"/>
    <mergeCell ref="O525:U525"/>
    <mergeCell ref="O526:U526"/>
    <mergeCell ref="O527:U527"/>
    <mergeCell ref="O528:U528"/>
    <mergeCell ref="O529:U529"/>
    <mergeCell ref="O530:U530"/>
    <mergeCell ref="O531:U531"/>
    <mergeCell ref="O532:U532"/>
    <mergeCell ref="O533:U533"/>
    <mergeCell ref="O534:U534"/>
    <mergeCell ref="O535:U535"/>
    <mergeCell ref="O536:U536"/>
    <mergeCell ref="O537:U537"/>
    <mergeCell ref="O538:U538"/>
    <mergeCell ref="K431:P431"/>
    <mergeCell ref="L492:P492"/>
    <mergeCell ref="L493:P493"/>
    <mergeCell ref="L494:P494"/>
    <mergeCell ref="L495:P495"/>
    <mergeCell ref="L496:P496"/>
    <mergeCell ref="L497:P497"/>
    <mergeCell ref="L498:P498"/>
    <mergeCell ref="L499:P499"/>
    <mergeCell ref="L451:P451"/>
    <mergeCell ref="L452:P452"/>
    <mergeCell ref="L475:P475"/>
    <mergeCell ref="L476:P476"/>
    <mergeCell ref="L477:P477"/>
    <mergeCell ref="L478:P478"/>
    <mergeCell ref="L479:P479"/>
    <mergeCell ref="L480:P480"/>
    <mergeCell ref="L481:P481"/>
    <mergeCell ref="L482:P482"/>
    <mergeCell ref="L483:P483"/>
    <mergeCell ref="L484:P484"/>
    <mergeCell ref="L485:P485"/>
    <mergeCell ref="L486:P486"/>
    <mergeCell ref="L487:P487"/>
    <mergeCell ref="C519:I519"/>
    <mergeCell ref="D521:Y521"/>
    <mergeCell ref="L509:P509"/>
    <mergeCell ref="L510:P510"/>
    <mergeCell ref="L511:P511"/>
    <mergeCell ref="L512:P512"/>
    <mergeCell ref="L513:P513"/>
    <mergeCell ref="L514:P514"/>
    <mergeCell ref="L500:P500"/>
    <mergeCell ref="L501:P501"/>
    <mergeCell ref="L502:P502"/>
    <mergeCell ref="L503:P503"/>
    <mergeCell ref="L504:P504"/>
    <mergeCell ref="L505:P505"/>
    <mergeCell ref="L508:P508"/>
    <mergeCell ref="R512:Y512"/>
    <mergeCell ref="R513:Y513"/>
    <mergeCell ref="R514:Y514"/>
    <mergeCell ref="F494:H503"/>
    <mergeCell ref="R510:Y510"/>
    <mergeCell ref="R511:Y511"/>
    <mergeCell ref="R496:Y496"/>
    <mergeCell ref="R497:Y497"/>
    <mergeCell ref="R498:Y498"/>
    <mergeCell ref="L488:P488"/>
    <mergeCell ref="L489:P489"/>
    <mergeCell ref="L507:P507"/>
    <mergeCell ref="L491:P491"/>
    <mergeCell ref="L506:P506"/>
    <mergeCell ref="L474:P474"/>
    <mergeCell ref="L490:P490"/>
    <mergeCell ref="L460:P460"/>
    <mergeCell ref="L461:P461"/>
    <mergeCell ref="L462:P462"/>
    <mergeCell ref="L463:P463"/>
    <mergeCell ref="L464:P464"/>
    <mergeCell ref="L465:P465"/>
    <mergeCell ref="L469:P469"/>
    <mergeCell ref="L470:P470"/>
    <mergeCell ref="L471:P471"/>
    <mergeCell ref="L472:P472"/>
    <mergeCell ref="L466:P466"/>
    <mergeCell ref="L467:P467"/>
    <mergeCell ref="L468:P468"/>
    <mergeCell ref="L422:P422"/>
    <mergeCell ref="L423:P423"/>
    <mergeCell ref="L424:P424"/>
    <mergeCell ref="L425:P425"/>
    <mergeCell ref="L449:P449"/>
    <mergeCell ref="L406:P406"/>
    <mergeCell ref="L407:P407"/>
    <mergeCell ref="L408:P408"/>
    <mergeCell ref="L409:P409"/>
    <mergeCell ref="L426:P426"/>
    <mergeCell ref="L447:P447"/>
    <mergeCell ref="L448:P448"/>
    <mergeCell ref="L410:P410"/>
    <mergeCell ref="L411:P411"/>
    <mergeCell ref="L412:P412"/>
    <mergeCell ref="L413:P413"/>
    <mergeCell ref="L414:P414"/>
    <mergeCell ref="L415:P415"/>
    <mergeCell ref="L416:P416"/>
    <mergeCell ref="L417:P417"/>
    <mergeCell ref="L418:P418"/>
    <mergeCell ref="L444:P444"/>
    <mergeCell ref="L445:P445"/>
    <mergeCell ref="L446:P446"/>
    <mergeCell ref="L419:P419"/>
    <mergeCell ref="L420:P420"/>
    <mergeCell ref="L421:P421"/>
    <mergeCell ref="L399:P399"/>
    <mergeCell ref="L400:P400"/>
    <mergeCell ref="L401:P401"/>
    <mergeCell ref="L391:P391"/>
    <mergeCell ref="L392:P392"/>
    <mergeCell ref="L393:P393"/>
    <mergeCell ref="L394:P394"/>
    <mergeCell ref="L395:P395"/>
    <mergeCell ref="L397:P397"/>
    <mergeCell ref="L398:P398"/>
    <mergeCell ref="L402:P402"/>
    <mergeCell ref="L386:P386"/>
    <mergeCell ref="L387:P387"/>
    <mergeCell ref="L388:P388"/>
    <mergeCell ref="L389:P389"/>
    <mergeCell ref="L390:P390"/>
    <mergeCell ref="L396:P396"/>
    <mergeCell ref="L364:P364"/>
    <mergeCell ref="L365:P365"/>
    <mergeCell ref="L366:P366"/>
    <mergeCell ref="L367:P367"/>
    <mergeCell ref="L368:P368"/>
    <mergeCell ref="L374:P374"/>
    <mergeCell ref="L375:P375"/>
    <mergeCell ref="L369:P369"/>
    <mergeCell ref="L370:P370"/>
    <mergeCell ref="L371:P371"/>
    <mergeCell ref="L372:P372"/>
    <mergeCell ref="L373:P373"/>
    <mergeCell ref="L376:P376"/>
    <mergeCell ref="L377:P377"/>
    <mergeCell ref="L378:P378"/>
    <mergeCell ref="L379:P379"/>
    <mergeCell ref="L347:P347"/>
    <mergeCell ref="L348:P348"/>
    <mergeCell ref="L349:P349"/>
    <mergeCell ref="L350:P350"/>
    <mergeCell ref="L351:P351"/>
    <mergeCell ref="L352:P352"/>
    <mergeCell ref="L353:P353"/>
    <mergeCell ref="L354:P354"/>
    <mergeCell ref="L363:P363"/>
    <mergeCell ref="L272:P272"/>
    <mergeCell ref="L304:P304"/>
    <mergeCell ref="L282:P282"/>
    <mergeCell ref="L283:P283"/>
    <mergeCell ref="L284:P284"/>
    <mergeCell ref="L285:P285"/>
    <mergeCell ref="L286:P286"/>
    <mergeCell ref="L287:P287"/>
    <mergeCell ref="L288:P288"/>
    <mergeCell ref="L289:P289"/>
    <mergeCell ref="L303:P303"/>
    <mergeCell ref="L273:P273"/>
    <mergeCell ref="L274:P274"/>
    <mergeCell ref="L275:P275"/>
    <mergeCell ref="L276:P276"/>
    <mergeCell ref="L277:P277"/>
    <mergeCell ref="L278:P278"/>
    <mergeCell ref="L267:P267"/>
    <mergeCell ref="L268:P268"/>
    <mergeCell ref="L253:P253"/>
    <mergeCell ref="L254:P254"/>
    <mergeCell ref="L255:P255"/>
    <mergeCell ref="L256:P256"/>
    <mergeCell ref="L257:P257"/>
    <mergeCell ref="L258:P258"/>
    <mergeCell ref="L259:P259"/>
    <mergeCell ref="L271:P271"/>
    <mergeCell ref="I264:J272"/>
    <mergeCell ref="I273:J278"/>
    <mergeCell ref="I279:J289"/>
    <mergeCell ref="I290:J300"/>
    <mergeCell ref="I301:J306"/>
    <mergeCell ref="I307:J316"/>
    <mergeCell ref="L311:P311"/>
    <mergeCell ref="L312:P312"/>
    <mergeCell ref="L305:P305"/>
    <mergeCell ref="L306:P306"/>
    <mergeCell ref="L307:P307"/>
    <mergeCell ref="L308:P308"/>
    <mergeCell ref="L279:P279"/>
    <mergeCell ref="L280:P280"/>
    <mergeCell ref="L281:P281"/>
    <mergeCell ref="L296:P296"/>
    <mergeCell ref="L297:P297"/>
    <mergeCell ref="L298:P298"/>
    <mergeCell ref="L299:P299"/>
    <mergeCell ref="L300:P300"/>
    <mergeCell ref="L301:P301"/>
    <mergeCell ref="L302:P302"/>
    <mergeCell ref="L309:P309"/>
    <mergeCell ref="R499:Y499"/>
    <mergeCell ref="R500:Y500"/>
    <mergeCell ref="R501:Y501"/>
    <mergeCell ref="R502:Y502"/>
    <mergeCell ref="R503:Y503"/>
    <mergeCell ref="R504:Y504"/>
    <mergeCell ref="R505:Y505"/>
    <mergeCell ref="R506:Y506"/>
    <mergeCell ref="R507:Y507"/>
    <mergeCell ref="R508:Y508"/>
    <mergeCell ref="R509:Y509"/>
    <mergeCell ref="F253:H263"/>
    <mergeCell ref="F264:H272"/>
    <mergeCell ref="F273:H278"/>
    <mergeCell ref="F279:H289"/>
    <mergeCell ref="F290:H300"/>
    <mergeCell ref="F301:H306"/>
    <mergeCell ref="F317:H324"/>
    <mergeCell ref="F307:H316"/>
    <mergeCell ref="I347:J353"/>
    <mergeCell ref="R492:Y492"/>
    <mergeCell ref="R461:Y461"/>
    <mergeCell ref="F325:H334"/>
    <mergeCell ref="F335:H346"/>
    <mergeCell ref="F360:H368"/>
    <mergeCell ref="F354:H359"/>
    <mergeCell ref="F347:H353"/>
    <mergeCell ref="F369:H376"/>
    <mergeCell ref="F377:H386"/>
    <mergeCell ref="F387:H397"/>
    <mergeCell ref="F398:H401"/>
    <mergeCell ref="I398:J401"/>
    <mergeCell ref="I402:J412"/>
    <mergeCell ref="R491:Y491"/>
    <mergeCell ref="I480:J489"/>
    <mergeCell ref="L403:P403"/>
    <mergeCell ref="L404:P404"/>
    <mergeCell ref="L405:P405"/>
    <mergeCell ref="L338:P338"/>
    <mergeCell ref="L339:P339"/>
    <mergeCell ref="L340:P340"/>
    <mergeCell ref="L341:P341"/>
    <mergeCell ref="L342:P342"/>
    <mergeCell ref="L343:P343"/>
    <mergeCell ref="R475:Y475"/>
    <mergeCell ref="R472:Y472"/>
    <mergeCell ref="R463:Y463"/>
    <mergeCell ref="R464:Y464"/>
    <mergeCell ref="R465:Y465"/>
    <mergeCell ref="R466:Y466"/>
    <mergeCell ref="R467:Y467"/>
    <mergeCell ref="R473:Y473"/>
    <mergeCell ref="R474:Y474"/>
    <mergeCell ref="R427:Y427"/>
    <mergeCell ref="R375:Y375"/>
    <mergeCell ref="R376:Y376"/>
    <mergeCell ref="R377:Y377"/>
    <mergeCell ref="I317:J324"/>
    <mergeCell ref="I325:J334"/>
    <mergeCell ref="I335:J346"/>
    <mergeCell ref="I431:J431"/>
    <mergeCell ref="R493:Y493"/>
    <mergeCell ref="R494:Y494"/>
    <mergeCell ref="R495:Y495"/>
    <mergeCell ref="R476:Y476"/>
    <mergeCell ref="R477:Y477"/>
    <mergeCell ref="R478:Y478"/>
    <mergeCell ref="R479:Y479"/>
    <mergeCell ref="R480:Y480"/>
    <mergeCell ref="R481:Y481"/>
    <mergeCell ref="R482:Y482"/>
    <mergeCell ref="R483:Y483"/>
    <mergeCell ref="R484:Y484"/>
    <mergeCell ref="R485:Y485"/>
    <mergeCell ref="R486:Y486"/>
    <mergeCell ref="R487:Y487"/>
    <mergeCell ref="R488:Y488"/>
    <mergeCell ref="R489:Y489"/>
    <mergeCell ref="R490:Y490"/>
    <mergeCell ref="L473:P473"/>
    <mergeCell ref="R462:Y462"/>
    <mergeCell ref="R411:Y411"/>
    <mergeCell ref="R412:Y412"/>
    <mergeCell ref="R413:Y413"/>
    <mergeCell ref="R414:Y414"/>
    <mergeCell ref="R415:Y415"/>
    <mergeCell ref="R391:Y391"/>
    <mergeCell ref="R378:Y378"/>
    <mergeCell ref="R379:Y379"/>
    <mergeCell ref="R380:Y380"/>
    <mergeCell ref="R381:Y381"/>
    <mergeCell ref="R382:Y382"/>
    <mergeCell ref="R383:Y383"/>
    <mergeCell ref="R384:Y384"/>
    <mergeCell ref="R385:Y385"/>
    <mergeCell ref="R386:Y386"/>
    <mergeCell ref="R307:Y307"/>
    <mergeCell ref="R308:Y308"/>
    <mergeCell ref="R309:Y309"/>
    <mergeCell ref="R310:Y310"/>
    <mergeCell ref="R311:Y311"/>
    <mergeCell ref="R313:Y313"/>
    <mergeCell ref="R352:Y352"/>
    <mergeCell ref="R353:Y353"/>
    <mergeCell ref="R354:Y354"/>
    <mergeCell ref="R340:Y340"/>
    <mergeCell ref="R341:Y341"/>
    <mergeCell ref="R342:Y342"/>
    <mergeCell ref="R343:Y343"/>
    <mergeCell ref="R344:Y344"/>
    <mergeCell ref="R345:Y345"/>
    <mergeCell ref="R347:Y347"/>
    <mergeCell ref="R348:Y348"/>
    <mergeCell ref="R349:Y349"/>
    <mergeCell ref="R350:Y350"/>
    <mergeCell ref="R351:Y351"/>
    <mergeCell ref="R258:Y258"/>
    <mergeCell ref="R259:Y259"/>
    <mergeCell ref="R260:Y260"/>
    <mergeCell ref="R261:Y261"/>
    <mergeCell ref="R262:Y262"/>
    <mergeCell ref="R263:Y263"/>
    <mergeCell ref="R264:Y264"/>
    <mergeCell ref="R265:Y265"/>
    <mergeCell ref="R346:Y346"/>
    <mergeCell ref="R266:Y266"/>
    <mergeCell ref="R267:Y267"/>
    <mergeCell ref="R268:Y268"/>
    <mergeCell ref="R269:Y269"/>
    <mergeCell ref="R270:Y270"/>
    <mergeCell ref="R271:Y271"/>
    <mergeCell ref="R272:Y272"/>
    <mergeCell ref="R304:Y304"/>
    <mergeCell ref="R274:Y274"/>
    <mergeCell ref="R275:Y275"/>
    <mergeCell ref="R276:Y276"/>
    <mergeCell ref="R292:Y292"/>
    <mergeCell ref="R293:Y293"/>
    <mergeCell ref="R282:Y282"/>
    <mergeCell ref="R283:Y283"/>
    <mergeCell ref="R373:Y373"/>
    <mergeCell ref="R374:Y374"/>
    <mergeCell ref="I465:J474"/>
    <mergeCell ref="I475:J479"/>
    <mergeCell ref="F432:H438"/>
    <mergeCell ref="F439:H450"/>
    <mergeCell ref="F457:H464"/>
    <mergeCell ref="I413:J423"/>
    <mergeCell ref="I424:J427"/>
    <mergeCell ref="R416:Y416"/>
    <mergeCell ref="R417:Y417"/>
    <mergeCell ref="R421:Y421"/>
    <mergeCell ref="R422:Y422"/>
    <mergeCell ref="R418:Y418"/>
    <mergeCell ref="R419:Y419"/>
    <mergeCell ref="R392:Y392"/>
    <mergeCell ref="R393:Y393"/>
    <mergeCell ref="R394:Y394"/>
    <mergeCell ref="R395:Y395"/>
    <mergeCell ref="R396:Y396"/>
    <mergeCell ref="R387:Y387"/>
    <mergeCell ref="R388:Y388"/>
    <mergeCell ref="R389:Y389"/>
    <mergeCell ref="R390:Y390"/>
    <mergeCell ref="R369:Y369"/>
    <mergeCell ref="R370:Y370"/>
    <mergeCell ref="R371:Y371"/>
    <mergeCell ref="R372:Y372"/>
    <mergeCell ref="R355:Y355"/>
    <mergeCell ref="R356:Y356"/>
    <mergeCell ref="R357:Y357"/>
    <mergeCell ref="R358:Y358"/>
    <mergeCell ref="R359:Y359"/>
    <mergeCell ref="R360:Y360"/>
    <mergeCell ref="R366:Y366"/>
    <mergeCell ref="R367:Y367"/>
    <mergeCell ref="R368:Y368"/>
    <mergeCell ref="R361:Y361"/>
    <mergeCell ref="R362:Y362"/>
    <mergeCell ref="R363:Y363"/>
    <mergeCell ref="R364:Y364"/>
    <mergeCell ref="R365:Y365"/>
    <mergeCell ref="R273:Y273"/>
    <mergeCell ref="R314:Y314"/>
    <mergeCell ref="R315:Y315"/>
    <mergeCell ref="R316:Y316"/>
    <mergeCell ref="R317:Y317"/>
    <mergeCell ref="R318:Y318"/>
    <mergeCell ref="R319:Y319"/>
    <mergeCell ref="R320:Y320"/>
    <mergeCell ref="R312:Y312"/>
    <mergeCell ref="R281:Y281"/>
    <mergeCell ref="R305:Y305"/>
    <mergeCell ref="R306:Y306"/>
    <mergeCell ref="R302:Y302"/>
    <mergeCell ref="R303:Y303"/>
    <mergeCell ref="R294:Y294"/>
    <mergeCell ref="R295:Y295"/>
    <mergeCell ref="R296:Y296"/>
    <mergeCell ref="R297:Y297"/>
    <mergeCell ref="R298:Y298"/>
    <mergeCell ref="R299:Y299"/>
    <mergeCell ref="R300:Y300"/>
    <mergeCell ref="R301:Y301"/>
    <mergeCell ref="R284:Y284"/>
    <mergeCell ref="R285:Y285"/>
    <mergeCell ref="I504:J514"/>
    <mergeCell ref="I490:J493"/>
    <mergeCell ref="I494:J503"/>
    <mergeCell ref="E432:E438"/>
    <mergeCell ref="E480:E489"/>
    <mergeCell ref="E490:E493"/>
    <mergeCell ref="E494:E503"/>
    <mergeCell ref="E504:E514"/>
    <mergeCell ref="E439:E450"/>
    <mergeCell ref="E451:E456"/>
    <mergeCell ref="E457:E464"/>
    <mergeCell ref="E465:E474"/>
    <mergeCell ref="F504:H514"/>
    <mergeCell ref="F490:H493"/>
    <mergeCell ref="F480:H489"/>
    <mergeCell ref="I432:J438"/>
    <mergeCell ref="I439:J450"/>
    <mergeCell ref="I451:J456"/>
    <mergeCell ref="I457:J464"/>
    <mergeCell ref="E377:E386"/>
    <mergeCell ref="E387:E397"/>
    <mergeCell ref="E398:E401"/>
    <mergeCell ref="F451:H456"/>
    <mergeCell ref="F475:H479"/>
    <mergeCell ref="F465:H474"/>
    <mergeCell ref="E475:E479"/>
    <mergeCell ref="F428:H428"/>
    <mergeCell ref="E431:H431"/>
    <mergeCell ref="F402:H412"/>
    <mergeCell ref="F413:H423"/>
    <mergeCell ref="F424:H427"/>
    <mergeCell ref="I428:J428"/>
    <mergeCell ref="E317:E324"/>
    <mergeCell ref="E325:E334"/>
    <mergeCell ref="E335:E346"/>
    <mergeCell ref="E347:E353"/>
    <mergeCell ref="E354:E359"/>
    <mergeCell ref="E245:E252"/>
    <mergeCell ref="E253:E263"/>
    <mergeCell ref="E264:E272"/>
    <mergeCell ref="E273:E278"/>
    <mergeCell ref="E279:E289"/>
    <mergeCell ref="E290:E300"/>
    <mergeCell ref="E301:E306"/>
    <mergeCell ref="E307:E316"/>
    <mergeCell ref="E402:E412"/>
    <mergeCell ref="E413:E423"/>
    <mergeCell ref="E424:E427"/>
    <mergeCell ref="I354:J359"/>
    <mergeCell ref="I360:J368"/>
    <mergeCell ref="I369:J376"/>
    <mergeCell ref="I377:J386"/>
    <mergeCell ref="I387:J397"/>
    <mergeCell ref="E360:E368"/>
    <mergeCell ref="E369:E376"/>
    <mergeCell ref="R436:Y436"/>
    <mergeCell ref="R437:Y437"/>
    <mergeCell ref="R438:Y438"/>
    <mergeCell ref="R439:Y439"/>
    <mergeCell ref="R440:Y440"/>
    <mergeCell ref="R441:Y441"/>
    <mergeCell ref="R442:Y442"/>
    <mergeCell ref="R443:Y443"/>
    <mergeCell ref="R444:Y444"/>
    <mergeCell ref="R445:Y445"/>
    <mergeCell ref="R446:Y446"/>
    <mergeCell ref="R447:Y447"/>
    <mergeCell ref="R448:Y448"/>
    <mergeCell ref="R449:Y449"/>
    <mergeCell ref="R468:Y468"/>
    <mergeCell ref="R469:Y469"/>
    <mergeCell ref="R470:Y470"/>
    <mergeCell ref="R471:Y471"/>
    <mergeCell ref="R459:Y459"/>
    <mergeCell ref="R460:Y460"/>
    <mergeCell ref="R450:Y450"/>
    <mergeCell ref="R451:Y451"/>
    <mergeCell ref="R452:Y452"/>
    <mergeCell ref="R453:Y453"/>
    <mergeCell ref="R454:Y454"/>
    <mergeCell ref="R455:Y455"/>
    <mergeCell ref="R456:Y456"/>
    <mergeCell ref="R457:Y457"/>
    <mergeCell ref="R458:Y458"/>
    <mergeCell ref="R431:Y431"/>
    <mergeCell ref="R432:Y432"/>
    <mergeCell ref="R433:Y433"/>
    <mergeCell ref="R434:Y434"/>
    <mergeCell ref="R435:Y435"/>
    <mergeCell ref="R397:Y397"/>
    <mergeCell ref="R398:Y398"/>
    <mergeCell ref="R399:Y399"/>
    <mergeCell ref="R400:Y400"/>
    <mergeCell ref="R401:Y401"/>
    <mergeCell ref="R402:Y402"/>
    <mergeCell ref="R403:Y403"/>
    <mergeCell ref="R404:Y404"/>
    <mergeCell ref="R405:Y405"/>
    <mergeCell ref="R406:Y406"/>
    <mergeCell ref="R407:Y407"/>
    <mergeCell ref="R408:Y408"/>
    <mergeCell ref="R409:Y409"/>
    <mergeCell ref="R410:Y410"/>
    <mergeCell ref="R423:Y423"/>
    <mergeCell ref="R424:Y424"/>
    <mergeCell ref="R425:Y425"/>
    <mergeCell ref="R426:Y426"/>
    <mergeCell ref="R420:Y420"/>
    <mergeCell ref="L435:P435"/>
    <mergeCell ref="L436:P436"/>
    <mergeCell ref="L437:P437"/>
    <mergeCell ref="L438:P438"/>
    <mergeCell ref="R337:Y337"/>
    <mergeCell ref="R338:Y338"/>
    <mergeCell ref="R339:Y339"/>
    <mergeCell ref="R321:Y321"/>
    <mergeCell ref="R322:Y322"/>
    <mergeCell ref="R323:Y323"/>
    <mergeCell ref="R324:Y324"/>
    <mergeCell ref="R325:Y325"/>
    <mergeCell ref="R326:Y326"/>
    <mergeCell ref="R327:Y327"/>
    <mergeCell ref="R328:Y328"/>
    <mergeCell ref="R329:Y329"/>
    <mergeCell ref="R330:Y330"/>
    <mergeCell ref="R331:Y331"/>
    <mergeCell ref="R332:Y332"/>
    <mergeCell ref="R333:Y333"/>
    <mergeCell ref="R334:Y334"/>
    <mergeCell ref="R335:Y335"/>
    <mergeCell ref="R336:Y336"/>
    <mergeCell ref="R428:Y428"/>
    <mergeCell ref="L457:P457"/>
    <mergeCell ref="L458:P458"/>
    <mergeCell ref="L459:P459"/>
    <mergeCell ref="L380:P380"/>
    <mergeCell ref="L381:P381"/>
    <mergeCell ref="L382:P382"/>
    <mergeCell ref="L450:P450"/>
    <mergeCell ref="L383:P383"/>
    <mergeCell ref="L384:P384"/>
    <mergeCell ref="L385:P385"/>
    <mergeCell ref="L439:P439"/>
    <mergeCell ref="L440:P440"/>
    <mergeCell ref="L441:P441"/>
    <mergeCell ref="L442:P442"/>
    <mergeCell ref="L443:P443"/>
    <mergeCell ref="L453:P453"/>
    <mergeCell ref="L454:P454"/>
    <mergeCell ref="L455:P455"/>
    <mergeCell ref="L456:P456"/>
    <mergeCell ref="L427:P427"/>
    <mergeCell ref="L428:P428"/>
    <mergeCell ref="L432:P432"/>
    <mergeCell ref="L433:P433"/>
    <mergeCell ref="L434:P434"/>
    <mergeCell ref="L324:P324"/>
    <mergeCell ref="L325:P325"/>
    <mergeCell ref="L320:P320"/>
    <mergeCell ref="L313:P313"/>
    <mergeCell ref="L314:P314"/>
    <mergeCell ref="L315:P315"/>
    <mergeCell ref="L316:P316"/>
    <mergeCell ref="L317:P317"/>
    <mergeCell ref="L318:P318"/>
    <mergeCell ref="L319:P319"/>
    <mergeCell ref="R244:Y244"/>
    <mergeCell ref="L310:P310"/>
    <mergeCell ref="L344:P344"/>
    <mergeCell ref="L345:P345"/>
    <mergeCell ref="L346:P346"/>
    <mergeCell ref="E239:H239"/>
    <mergeCell ref="I239:M239"/>
    <mergeCell ref="E242:Y242"/>
    <mergeCell ref="L290:P290"/>
    <mergeCell ref="L291:P291"/>
    <mergeCell ref="L292:P292"/>
    <mergeCell ref="L293:P293"/>
    <mergeCell ref="L294:P294"/>
    <mergeCell ref="L295:P295"/>
    <mergeCell ref="R286:Y286"/>
    <mergeCell ref="R287:Y287"/>
    <mergeCell ref="R288:Y288"/>
    <mergeCell ref="R289:Y289"/>
    <mergeCell ref="R290:Y290"/>
    <mergeCell ref="R291:Y291"/>
    <mergeCell ref="R277:Y277"/>
    <mergeCell ref="R278:Y278"/>
    <mergeCell ref="R279:Y279"/>
    <mergeCell ref="R280:Y280"/>
    <mergeCell ref="R248:Y248"/>
    <mergeCell ref="R249:Y249"/>
    <mergeCell ref="R250:Y250"/>
    <mergeCell ref="L245:P245"/>
    <mergeCell ref="I245:J252"/>
    <mergeCell ref="L251:P251"/>
    <mergeCell ref="L252:P252"/>
    <mergeCell ref="F245:H252"/>
    <mergeCell ref="I253:J263"/>
    <mergeCell ref="R245:Y245"/>
    <mergeCell ref="R246:Y246"/>
    <mergeCell ref="R247:Y247"/>
    <mergeCell ref="L246:P246"/>
    <mergeCell ref="L247:P247"/>
    <mergeCell ref="L248:P248"/>
    <mergeCell ref="L249:P249"/>
    <mergeCell ref="L250:P250"/>
    <mergeCell ref="R251:Y251"/>
    <mergeCell ref="R252:Y252"/>
    <mergeCell ref="R253:Y253"/>
    <mergeCell ref="R254:Y254"/>
    <mergeCell ref="R255:Y255"/>
    <mergeCell ref="R256:Y256"/>
    <mergeCell ref="R257:Y257"/>
    <mergeCell ref="L270:P270"/>
    <mergeCell ref="E231:I231"/>
    <mergeCell ref="E232:I232"/>
    <mergeCell ref="E233:J233"/>
    <mergeCell ref="K231:N231"/>
    <mergeCell ref="K232:N232"/>
    <mergeCell ref="K233:O233"/>
    <mergeCell ref="I244:J244"/>
    <mergeCell ref="E244:H244"/>
    <mergeCell ref="K244:P244"/>
    <mergeCell ref="E236:H236"/>
    <mergeCell ref="E237:H237"/>
    <mergeCell ref="E238:H238"/>
    <mergeCell ref="I236:M236"/>
    <mergeCell ref="I237:M237"/>
    <mergeCell ref="I238:M238"/>
    <mergeCell ref="L269:P269"/>
    <mergeCell ref="L260:P260"/>
    <mergeCell ref="L261:P261"/>
    <mergeCell ref="L262:P262"/>
    <mergeCell ref="L263:P263"/>
    <mergeCell ref="L264:P264"/>
    <mergeCell ref="L265:P265"/>
    <mergeCell ref="L266:P266"/>
    <mergeCell ref="O195:R195"/>
    <mergeCell ref="I197:M197"/>
    <mergeCell ref="I210:M210"/>
    <mergeCell ref="I189:M189"/>
    <mergeCell ref="I195:M195"/>
    <mergeCell ref="E209:H209"/>
    <mergeCell ref="I209:M209"/>
    <mergeCell ref="E210:H210"/>
    <mergeCell ref="E200:H200"/>
    <mergeCell ref="I200:M200"/>
    <mergeCell ref="E201:H201"/>
    <mergeCell ref="I201:M201"/>
    <mergeCell ref="E202:H202"/>
    <mergeCell ref="I202:M202"/>
    <mergeCell ref="J190:Y190"/>
    <mergeCell ref="I193:M193"/>
    <mergeCell ref="I191:M191"/>
    <mergeCell ref="E203:H203"/>
    <mergeCell ref="I203:M203"/>
    <mergeCell ref="E204:H204"/>
    <mergeCell ref="N182:V182"/>
    <mergeCell ref="W182:Y182"/>
    <mergeCell ref="C13:H13"/>
    <mergeCell ref="E15:H15"/>
    <mergeCell ref="J15:Y15"/>
    <mergeCell ref="I20:M20"/>
    <mergeCell ref="I22:Y22"/>
    <mergeCell ref="I24:Y24"/>
    <mergeCell ref="I26:Y26"/>
    <mergeCell ref="I28:Y28"/>
    <mergeCell ref="I30:Y30"/>
    <mergeCell ref="I116:Y116"/>
    <mergeCell ref="I118:M118"/>
    <mergeCell ref="I120:Y120"/>
    <mergeCell ref="I112:Y112"/>
    <mergeCell ref="I114:Y114"/>
    <mergeCell ref="I71:Y71"/>
    <mergeCell ref="I122:M122"/>
    <mergeCell ref="I124:M124"/>
    <mergeCell ref="I126:Y126"/>
    <mergeCell ref="C150:H150"/>
    <mergeCell ref="I153:M153"/>
    <mergeCell ref="I155:Y155"/>
    <mergeCell ref="I157:Y157"/>
    <mergeCell ref="W1:Z1"/>
    <mergeCell ref="C174:H174"/>
    <mergeCell ref="I176:M176"/>
    <mergeCell ref="I178:M178"/>
    <mergeCell ref="I73:Y73"/>
    <mergeCell ref="J74:Y74"/>
    <mergeCell ref="I75:Y75"/>
    <mergeCell ref="J76:Y76"/>
    <mergeCell ref="I77:Y77"/>
    <mergeCell ref="I79:Y79"/>
    <mergeCell ref="I81:Y81"/>
    <mergeCell ref="I83:M83"/>
    <mergeCell ref="I85:M85"/>
    <mergeCell ref="I87:Y87"/>
    <mergeCell ref="C109:H109"/>
    <mergeCell ref="D111:Y111"/>
    <mergeCell ref="I32:Y32"/>
    <mergeCell ref="I34:M34"/>
    <mergeCell ref="I36:M36"/>
    <mergeCell ref="I38:Y38"/>
    <mergeCell ref="I40:M40"/>
    <mergeCell ref="C60:H60"/>
    <mergeCell ref="I63:M63"/>
    <mergeCell ref="I69:M69"/>
    <mergeCell ref="I159:M159"/>
    <mergeCell ref="I161:M161"/>
    <mergeCell ref="I163:Y163"/>
    <mergeCell ref="I165:M165"/>
    <mergeCell ref="I167:M167"/>
    <mergeCell ref="I169:Y169"/>
    <mergeCell ref="N185:V185"/>
    <mergeCell ref="W185:X185"/>
    <mergeCell ref="E186:J186"/>
    <mergeCell ref="K186:M187"/>
    <mergeCell ref="N186:V186"/>
    <mergeCell ref="W186:X186"/>
    <mergeCell ref="E187:J187"/>
    <mergeCell ref="N187:V187"/>
    <mergeCell ref="W187:X187"/>
    <mergeCell ref="N184:V184"/>
    <mergeCell ref="W184:Y184"/>
    <mergeCell ref="J179:Y179"/>
    <mergeCell ref="J177:Y177"/>
    <mergeCell ref="E183:J183"/>
    <mergeCell ref="K183:M183"/>
    <mergeCell ref="N183:V183"/>
    <mergeCell ref="W183:Y183"/>
    <mergeCell ref="E181:Y181"/>
    <mergeCell ref="E182:J182"/>
    <mergeCell ref="K182:M182"/>
    <mergeCell ref="I212:M212"/>
    <mergeCell ref="E213:H213"/>
    <mergeCell ref="I213:M213"/>
    <mergeCell ref="I206:M206"/>
    <mergeCell ref="I204:M204"/>
    <mergeCell ref="E184:J184"/>
    <mergeCell ref="K184:M184"/>
    <mergeCell ref="E185:J185"/>
    <mergeCell ref="K185:M185"/>
    <mergeCell ref="E214:H214"/>
    <mergeCell ref="I214:M214"/>
    <mergeCell ref="J207:Y207"/>
    <mergeCell ref="P231:R231"/>
    <mergeCell ref="P232:R232"/>
    <mergeCell ref="P233:S233"/>
    <mergeCell ref="P230:U230"/>
    <mergeCell ref="T233:U233"/>
    <mergeCell ref="V230:Y232"/>
    <mergeCell ref="E217:H217"/>
    <mergeCell ref="I217:M217"/>
    <mergeCell ref="E218:H218"/>
    <mergeCell ref="I218:M218"/>
    <mergeCell ref="E219:H219"/>
    <mergeCell ref="I219:M219"/>
    <mergeCell ref="E220:H220"/>
    <mergeCell ref="I220:M220"/>
    <mergeCell ref="E229:Y229"/>
    <mergeCell ref="V233:Y233"/>
    <mergeCell ref="C225:I225"/>
    <mergeCell ref="E230:O230"/>
    <mergeCell ref="E211:H211"/>
    <mergeCell ref="I211:M211"/>
    <mergeCell ref="E212:H212"/>
    <mergeCell ref="C543:H543"/>
    <mergeCell ref="L333:P333"/>
    <mergeCell ref="L334:P334"/>
    <mergeCell ref="L335:P335"/>
    <mergeCell ref="L336:P336"/>
    <mergeCell ref="L337:P337"/>
    <mergeCell ref="L321:P321"/>
    <mergeCell ref="L322:P322"/>
    <mergeCell ref="L323:P323"/>
    <mergeCell ref="L355:P355"/>
    <mergeCell ref="L356:P356"/>
    <mergeCell ref="L357:P357"/>
    <mergeCell ref="L358:P358"/>
    <mergeCell ref="L359:P359"/>
    <mergeCell ref="L360:P360"/>
    <mergeCell ref="L361:P361"/>
    <mergeCell ref="L362:P362"/>
    <mergeCell ref="L326:P326"/>
    <mergeCell ref="L327:P327"/>
    <mergeCell ref="L328:P328"/>
    <mergeCell ref="L329:P329"/>
    <mergeCell ref="L330:P330"/>
    <mergeCell ref="L331:P331"/>
    <mergeCell ref="L332:P332"/>
    <mergeCell ref="E550:L550"/>
    <mergeCell ref="E551:L551"/>
    <mergeCell ref="E552:L552"/>
    <mergeCell ref="U550:Y550"/>
    <mergeCell ref="U551:Y551"/>
    <mergeCell ref="U552:Y552"/>
    <mergeCell ref="E553:L553"/>
    <mergeCell ref="E554:L554"/>
    <mergeCell ref="E555:L555"/>
    <mergeCell ref="U553:Y553"/>
    <mergeCell ref="U554:Y554"/>
    <mergeCell ref="U555:Y555"/>
    <mergeCell ref="M550:S550"/>
    <mergeCell ref="M551:S551"/>
    <mergeCell ref="M552:S552"/>
    <mergeCell ref="M553:S553"/>
    <mergeCell ref="M554:S554"/>
    <mergeCell ref="M555:S555"/>
    <mergeCell ref="E567:H567"/>
    <mergeCell ref="I567:M567"/>
    <mergeCell ref="N567:S567"/>
    <mergeCell ref="E568:H568"/>
    <mergeCell ref="I568:M568"/>
    <mergeCell ref="N568:S568"/>
    <mergeCell ref="E561:H562"/>
    <mergeCell ref="E556:L556"/>
    <mergeCell ref="E557:L557"/>
    <mergeCell ref="M557:S557"/>
    <mergeCell ref="I561:M562"/>
    <mergeCell ref="N561:Y561"/>
    <mergeCell ref="U556:Y556"/>
    <mergeCell ref="U557:Y557"/>
    <mergeCell ref="M556:S556"/>
    <mergeCell ref="N562:S562"/>
    <mergeCell ref="U562:Y562"/>
    <mergeCell ref="E546:Y546"/>
    <mergeCell ref="E547:L547"/>
    <mergeCell ref="E548:L548"/>
    <mergeCell ref="E549:L549"/>
    <mergeCell ref="U547:Y547"/>
    <mergeCell ref="U548:Y548"/>
    <mergeCell ref="U549:Y549"/>
    <mergeCell ref="M547:S547"/>
    <mergeCell ref="M548:S548"/>
    <mergeCell ref="M549:S549"/>
    <mergeCell ref="E572:H572"/>
    <mergeCell ref="I572:M572"/>
    <mergeCell ref="N572:S572"/>
    <mergeCell ref="E563:H563"/>
    <mergeCell ref="I563:M563"/>
    <mergeCell ref="N563:S563"/>
    <mergeCell ref="E564:H564"/>
    <mergeCell ref="I564:M564"/>
    <mergeCell ref="N564:S564"/>
    <mergeCell ref="E565:H565"/>
    <mergeCell ref="I565:M565"/>
    <mergeCell ref="N565:S565"/>
    <mergeCell ref="E569:H569"/>
    <mergeCell ref="I569:M569"/>
    <mergeCell ref="N569:S569"/>
    <mergeCell ref="E570:H570"/>
    <mergeCell ref="I570:M570"/>
    <mergeCell ref="N570:S570"/>
    <mergeCell ref="E571:H571"/>
    <mergeCell ref="I571:M571"/>
    <mergeCell ref="N571:S571"/>
    <mergeCell ref="E566:H566"/>
    <mergeCell ref="I566:M566"/>
    <mergeCell ref="N566:S566"/>
    <mergeCell ref="U572:Y572"/>
    <mergeCell ref="U563:Y563"/>
    <mergeCell ref="U564:Y564"/>
    <mergeCell ref="U565:Y565"/>
    <mergeCell ref="U566:Y566"/>
    <mergeCell ref="U567:Y567"/>
    <mergeCell ref="U568:Y568"/>
    <mergeCell ref="U569:Y569"/>
    <mergeCell ref="U570:Y570"/>
    <mergeCell ref="U571:Y571"/>
  </mergeCells>
  <phoneticPr fontId="5"/>
  <conditionalFormatting sqref="I20:M20">
    <cfRule type="expression" dxfId="380" priority="381" stopIfTrue="1">
      <formula>$A20&lt;&gt;0</formula>
    </cfRule>
  </conditionalFormatting>
  <conditionalFormatting sqref="I22:Y22">
    <cfRule type="expression" dxfId="379" priority="380" stopIfTrue="1">
      <formula>$A22&lt;&gt;0</formula>
    </cfRule>
  </conditionalFormatting>
  <conditionalFormatting sqref="I24:Y24">
    <cfRule type="expression" dxfId="378" priority="379" stopIfTrue="1">
      <formula>$A24&lt;&gt;0</formula>
    </cfRule>
  </conditionalFormatting>
  <conditionalFormatting sqref="I26:Y26">
    <cfRule type="expression" dxfId="377" priority="378" stopIfTrue="1">
      <formula>$A26&lt;&gt;0</formula>
    </cfRule>
  </conditionalFormatting>
  <conditionalFormatting sqref="I28:Y28">
    <cfRule type="expression" dxfId="376" priority="377" stopIfTrue="1">
      <formula>$A28&lt;&gt;0</formula>
    </cfRule>
  </conditionalFormatting>
  <conditionalFormatting sqref="I30:Y30">
    <cfRule type="expression" dxfId="375" priority="376" stopIfTrue="1">
      <formula>$A30&lt;&gt;0</formula>
    </cfRule>
  </conditionalFormatting>
  <conditionalFormatting sqref="I32:Y32">
    <cfRule type="expression" dxfId="374" priority="375" stopIfTrue="1">
      <formula>$A32&lt;&gt;0</formula>
    </cfRule>
  </conditionalFormatting>
  <conditionalFormatting sqref="I34:M34">
    <cfRule type="expression" dxfId="373" priority="374" stopIfTrue="1">
      <formula>$A34&lt;&gt;0</formula>
    </cfRule>
  </conditionalFormatting>
  <conditionalFormatting sqref="I36:M36">
    <cfRule type="expression" dxfId="372" priority="373" stopIfTrue="1">
      <formula>$A36&lt;&gt;0</formula>
    </cfRule>
  </conditionalFormatting>
  <conditionalFormatting sqref="I38:Y38">
    <cfRule type="expression" dxfId="371" priority="372" stopIfTrue="1">
      <formula>$A38&lt;&gt;0</formula>
    </cfRule>
  </conditionalFormatting>
  <conditionalFormatting sqref="I40:M40">
    <cfRule type="expression" dxfId="370" priority="371" stopIfTrue="1">
      <formula>$A40&lt;&gt;0</formula>
    </cfRule>
  </conditionalFormatting>
  <conditionalFormatting sqref="I63:M63">
    <cfRule type="expression" dxfId="369" priority="370" stopIfTrue="1">
      <formula>$A63&lt;&gt;0</formula>
    </cfRule>
  </conditionalFormatting>
  <conditionalFormatting sqref="I69:M69">
    <cfRule type="expression" dxfId="368" priority="369" stopIfTrue="1">
      <formula>$A69&lt;&gt;0</formula>
    </cfRule>
  </conditionalFormatting>
  <conditionalFormatting sqref="I71:Y71">
    <cfRule type="expression" dxfId="367" priority="368" stopIfTrue="1">
      <formula>$A71&lt;&gt;0</formula>
    </cfRule>
  </conditionalFormatting>
  <conditionalFormatting sqref="I73:Y73">
    <cfRule type="expression" dxfId="366" priority="367" stopIfTrue="1">
      <formula>$A73&lt;&gt;0</formula>
    </cfRule>
  </conditionalFormatting>
  <conditionalFormatting sqref="I75:Y75">
    <cfRule type="expression" dxfId="365" priority="366" stopIfTrue="1">
      <formula>$A75&lt;&gt;0</formula>
    </cfRule>
  </conditionalFormatting>
  <conditionalFormatting sqref="I77:Y77">
    <cfRule type="expression" dxfId="364" priority="365" stopIfTrue="1">
      <formula>$A77&lt;&gt;0</formula>
    </cfRule>
  </conditionalFormatting>
  <conditionalFormatting sqref="I79:Y79">
    <cfRule type="expression" dxfId="363" priority="364" stopIfTrue="1">
      <formula>$A79&lt;&gt;0</formula>
    </cfRule>
  </conditionalFormatting>
  <conditionalFormatting sqref="I81:Y81">
    <cfRule type="expression" dxfId="362" priority="363" stopIfTrue="1">
      <formula>$A81&lt;&gt;0</formula>
    </cfRule>
  </conditionalFormatting>
  <conditionalFormatting sqref="I83:M83">
    <cfRule type="expression" dxfId="361" priority="362" stopIfTrue="1">
      <formula>$A83&lt;&gt;0</formula>
    </cfRule>
  </conditionalFormatting>
  <conditionalFormatting sqref="P83">
    <cfRule type="expression" dxfId="360" priority="361" stopIfTrue="1">
      <formula>$A84&lt;&gt;0</formula>
    </cfRule>
  </conditionalFormatting>
  <conditionalFormatting sqref="I85:M85">
    <cfRule type="expression" dxfId="359" priority="360" stopIfTrue="1">
      <formula>$A85&lt;&gt;0</formula>
    </cfRule>
  </conditionalFormatting>
  <conditionalFormatting sqref="I87:Y87">
    <cfRule type="expression" dxfId="358" priority="359" stopIfTrue="1">
      <formula>$A87&lt;&gt;0</formula>
    </cfRule>
  </conditionalFormatting>
  <conditionalFormatting sqref="I114:Y114">
    <cfRule type="expression" dxfId="357" priority="358" stopIfTrue="1">
      <formula>$A114&lt;&gt;0</formula>
    </cfRule>
  </conditionalFormatting>
  <conditionalFormatting sqref="I116:Y116">
    <cfRule type="expression" dxfId="356" priority="357" stopIfTrue="1">
      <formula>$A116&lt;&gt;0</formula>
    </cfRule>
  </conditionalFormatting>
  <conditionalFormatting sqref="I120:Y120">
    <cfRule type="expression" dxfId="355" priority="356" stopIfTrue="1">
      <formula>$A120&lt;&gt;0</formula>
    </cfRule>
  </conditionalFormatting>
  <conditionalFormatting sqref="I122:M122">
    <cfRule type="expression" dxfId="354" priority="355" stopIfTrue="1">
      <formula>$A122&lt;&gt;0</formula>
    </cfRule>
  </conditionalFormatting>
  <conditionalFormatting sqref="I124:M124">
    <cfRule type="expression" dxfId="353" priority="354" stopIfTrue="1">
      <formula>$A124&lt;&gt;0</formula>
    </cfRule>
  </conditionalFormatting>
  <conditionalFormatting sqref="I126:Y126">
    <cfRule type="expression" dxfId="352" priority="353" stopIfTrue="1">
      <formula>$A126&lt;&gt;0</formula>
    </cfRule>
  </conditionalFormatting>
  <conditionalFormatting sqref="I153:M153">
    <cfRule type="expression" dxfId="351" priority="352" stopIfTrue="1">
      <formula>$A153&lt;&gt;0</formula>
    </cfRule>
  </conditionalFormatting>
  <conditionalFormatting sqref="I155:Y155">
    <cfRule type="expression" dxfId="350" priority="351" stopIfTrue="1">
      <formula>$A155&lt;&gt;0</formula>
    </cfRule>
  </conditionalFormatting>
  <conditionalFormatting sqref="I157:Y157">
    <cfRule type="expression" dxfId="349" priority="350" stopIfTrue="1">
      <formula>$A157&lt;&gt;0</formula>
    </cfRule>
  </conditionalFormatting>
  <conditionalFormatting sqref="I159:M159">
    <cfRule type="expression" dxfId="348" priority="349" stopIfTrue="1">
      <formula>$A159&lt;&gt;0</formula>
    </cfRule>
  </conditionalFormatting>
  <conditionalFormatting sqref="I161:M161">
    <cfRule type="expression" dxfId="347" priority="348" stopIfTrue="1">
      <formula>$A161&lt;&gt;0</formula>
    </cfRule>
  </conditionalFormatting>
  <conditionalFormatting sqref="I163:Y163">
    <cfRule type="expression" dxfId="346" priority="347" stopIfTrue="1">
      <formula>$A163&lt;&gt;0</formula>
    </cfRule>
  </conditionalFormatting>
  <conditionalFormatting sqref="I165:M165">
    <cfRule type="expression" dxfId="345" priority="346" stopIfTrue="1">
      <formula>$A165&lt;&gt;0</formula>
    </cfRule>
  </conditionalFormatting>
  <conditionalFormatting sqref="I167:M167">
    <cfRule type="expression" dxfId="344" priority="345" stopIfTrue="1">
      <formula>$A167&lt;&gt;0</formula>
    </cfRule>
  </conditionalFormatting>
  <conditionalFormatting sqref="I169:Y169">
    <cfRule type="expression" dxfId="343" priority="344" stopIfTrue="1">
      <formula>$A169&lt;&gt;0</formula>
    </cfRule>
  </conditionalFormatting>
  <conditionalFormatting sqref="K183:M183">
    <cfRule type="expression" dxfId="342" priority="343" stopIfTrue="1">
      <formula>$A182&lt;&gt;0</formula>
    </cfRule>
  </conditionalFormatting>
  <conditionalFormatting sqref="K184:M184">
    <cfRule type="expression" dxfId="341" priority="342" stopIfTrue="1">
      <formula>$A182&lt;&gt;0</formula>
    </cfRule>
  </conditionalFormatting>
  <conditionalFormatting sqref="N184:V184">
    <cfRule type="expression" dxfId="340" priority="341" stopIfTrue="1">
      <formula>$A184&lt;&gt;0</formula>
    </cfRule>
  </conditionalFormatting>
  <conditionalFormatting sqref="K185:M185">
    <cfRule type="expression" dxfId="339" priority="340" stopIfTrue="1">
      <formula>$A182&lt;&gt;0</formula>
    </cfRule>
  </conditionalFormatting>
  <conditionalFormatting sqref="N185:V185">
    <cfRule type="expression" dxfId="338" priority="339" stopIfTrue="1">
      <formula>$A185&lt;&gt;0</formula>
    </cfRule>
  </conditionalFormatting>
  <conditionalFormatting sqref="K186:M187">
    <cfRule type="expression" dxfId="337" priority="338" stopIfTrue="1">
      <formula>$A182&lt;&gt;0</formula>
    </cfRule>
  </conditionalFormatting>
  <conditionalFormatting sqref="N186:V186">
    <cfRule type="expression" dxfId="336" priority="337" stopIfTrue="1">
      <formula>AND($A186&lt;&gt;0,TRIM($N186)="")</formula>
    </cfRule>
  </conditionalFormatting>
  <conditionalFormatting sqref="W186:X186">
    <cfRule type="expression" dxfId="335" priority="336" stopIfTrue="1">
      <formula>AND($A186&lt;&gt;0,TRIM($W186)="")</formula>
    </cfRule>
  </conditionalFormatting>
  <conditionalFormatting sqref="I189:M189">
    <cfRule type="expression" dxfId="334" priority="335" stopIfTrue="1">
      <formula>$A189&lt;&gt;0</formula>
    </cfRule>
  </conditionalFormatting>
  <conditionalFormatting sqref="I200:M200">
    <cfRule type="expression" dxfId="333" priority="334" stopIfTrue="1">
      <formula>$A200&lt;&gt;0</formula>
    </cfRule>
  </conditionalFormatting>
  <conditionalFormatting sqref="I201:M201">
    <cfRule type="expression" dxfId="332" priority="333" stopIfTrue="1">
      <formula>$A201&lt;&gt;0</formula>
    </cfRule>
  </conditionalFormatting>
  <conditionalFormatting sqref="I202:M202">
    <cfRule type="expression" dxfId="331" priority="332" stopIfTrue="1">
      <formula>$A202&lt;&gt;0</formula>
    </cfRule>
  </conditionalFormatting>
  <conditionalFormatting sqref="I204:M204">
    <cfRule type="expression" dxfId="330" priority="331" stopIfTrue="1">
      <formula>$A204&lt;&gt;0</formula>
    </cfRule>
  </conditionalFormatting>
  <conditionalFormatting sqref="I245:J252">
    <cfRule type="expression" dxfId="329" priority="330" stopIfTrue="1">
      <formula>希望&lt;&gt;0</formula>
    </cfRule>
  </conditionalFormatting>
  <conditionalFormatting sqref="Q245">
    <cfRule type="expression" dxfId="328" priority="329" stopIfTrue="1">
      <formula>$A245&lt;&gt;0</formula>
    </cfRule>
  </conditionalFormatting>
  <conditionalFormatting sqref="Q246">
    <cfRule type="expression" dxfId="327" priority="328" stopIfTrue="1">
      <formula>$A245&lt;&gt;0</formula>
    </cfRule>
  </conditionalFormatting>
  <conditionalFormatting sqref="Q247">
    <cfRule type="expression" dxfId="326" priority="327" stopIfTrue="1">
      <formula>$A245&lt;&gt;0</formula>
    </cfRule>
  </conditionalFormatting>
  <conditionalFormatting sqref="Q248">
    <cfRule type="expression" dxfId="325" priority="326" stopIfTrue="1">
      <formula>$A245&lt;&gt;0</formula>
    </cfRule>
  </conditionalFormatting>
  <conditionalFormatting sqref="Q249">
    <cfRule type="expression" dxfId="324" priority="325" stopIfTrue="1">
      <formula>$A245&lt;&gt;0</formula>
    </cfRule>
  </conditionalFormatting>
  <conditionalFormatting sqref="Q250">
    <cfRule type="expression" dxfId="323" priority="324" stopIfTrue="1">
      <formula>$A245&lt;&gt;0</formula>
    </cfRule>
  </conditionalFormatting>
  <conditionalFormatting sqref="Q251">
    <cfRule type="expression" dxfId="322" priority="323" stopIfTrue="1">
      <formula>$A245&lt;&gt;0</formula>
    </cfRule>
  </conditionalFormatting>
  <conditionalFormatting sqref="Q252">
    <cfRule type="expression" dxfId="321" priority="322" stopIfTrue="1">
      <formula>$A245&lt;&gt;0</formula>
    </cfRule>
  </conditionalFormatting>
  <conditionalFormatting sqref="R252:Y252">
    <cfRule type="expression" dxfId="320" priority="321" stopIfTrue="1">
      <formula>$A252&lt;&gt;0</formula>
    </cfRule>
  </conditionalFormatting>
  <conditionalFormatting sqref="I253:J263">
    <cfRule type="expression" dxfId="319" priority="320" stopIfTrue="1">
      <formula>希望&lt;&gt;0</formula>
    </cfRule>
  </conditionalFormatting>
  <conditionalFormatting sqref="Q253">
    <cfRule type="expression" dxfId="318" priority="319" stopIfTrue="1">
      <formula>$A253&lt;&gt;0</formula>
    </cfRule>
  </conditionalFormatting>
  <conditionalFormatting sqref="Q254">
    <cfRule type="expression" dxfId="317" priority="318" stopIfTrue="1">
      <formula>$A253&lt;&gt;0</formula>
    </cfRule>
  </conditionalFormatting>
  <conditionalFormatting sqref="Q255">
    <cfRule type="expression" dxfId="316" priority="317" stopIfTrue="1">
      <formula>$A253&lt;&gt;0</formula>
    </cfRule>
  </conditionalFormatting>
  <conditionalFormatting sqref="Q256">
    <cfRule type="expression" dxfId="315" priority="316" stopIfTrue="1">
      <formula>$A253&lt;&gt;0</formula>
    </cfRule>
  </conditionalFormatting>
  <conditionalFormatting sqref="Q257">
    <cfRule type="expression" dxfId="314" priority="315" stopIfTrue="1">
      <formula>$A253&lt;&gt;0</formula>
    </cfRule>
  </conditionalFormatting>
  <conditionalFormatting sqref="Q258">
    <cfRule type="expression" dxfId="313" priority="314" stopIfTrue="1">
      <formula>$A253&lt;&gt;0</formula>
    </cfRule>
  </conditionalFormatting>
  <conditionalFormatting sqref="Q259">
    <cfRule type="expression" dxfId="312" priority="313" stopIfTrue="1">
      <formula>$A253&lt;&gt;0</formula>
    </cfRule>
  </conditionalFormatting>
  <conditionalFormatting sqref="Q260">
    <cfRule type="expression" dxfId="311" priority="312" stopIfTrue="1">
      <formula>$A253&lt;&gt;0</formula>
    </cfRule>
  </conditionalFormatting>
  <conditionalFormatting sqref="Q261">
    <cfRule type="expression" dxfId="310" priority="311" stopIfTrue="1">
      <formula>$A253&lt;&gt;0</formula>
    </cfRule>
  </conditionalFormatting>
  <conditionalFormatting sqref="Q262">
    <cfRule type="expression" dxfId="309" priority="310" stopIfTrue="1">
      <formula>$A253&lt;&gt;0</formula>
    </cfRule>
  </conditionalFormatting>
  <conditionalFormatting sqref="Q263">
    <cfRule type="expression" dxfId="308" priority="309" stopIfTrue="1">
      <formula>$A253&lt;&gt;0</formula>
    </cfRule>
  </conditionalFormatting>
  <conditionalFormatting sqref="R263:Y263">
    <cfRule type="expression" dxfId="307" priority="308" stopIfTrue="1">
      <formula>$A263&lt;&gt;0</formula>
    </cfRule>
  </conditionalFormatting>
  <conditionalFormatting sqref="I264:J272">
    <cfRule type="expression" dxfId="306" priority="307" stopIfTrue="1">
      <formula>希望&lt;&gt;0</formula>
    </cfRule>
  </conditionalFormatting>
  <conditionalFormatting sqref="Q264">
    <cfRule type="expression" dxfId="305" priority="306" stopIfTrue="1">
      <formula>$A264&lt;&gt;0</formula>
    </cfRule>
  </conditionalFormatting>
  <conditionalFormatting sqref="Q265">
    <cfRule type="expression" dxfId="304" priority="305" stopIfTrue="1">
      <formula>$A264&lt;&gt;0</formula>
    </cfRule>
  </conditionalFormatting>
  <conditionalFormatting sqref="Q266">
    <cfRule type="expression" dxfId="303" priority="304" stopIfTrue="1">
      <formula>$A264&lt;&gt;0</formula>
    </cfRule>
  </conditionalFormatting>
  <conditionalFormatting sqref="Q267">
    <cfRule type="expression" dxfId="302" priority="303" stopIfTrue="1">
      <formula>$A264&lt;&gt;0</formula>
    </cfRule>
  </conditionalFormatting>
  <conditionalFormatting sqref="Q268">
    <cfRule type="expression" dxfId="301" priority="302" stopIfTrue="1">
      <formula>$A264&lt;&gt;0</formula>
    </cfRule>
  </conditionalFormatting>
  <conditionalFormatting sqref="Q269">
    <cfRule type="expression" dxfId="300" priority="301" stopIfTrue="1">
      <formula>$A264&lt;&gt;0</formula>
    </cfRule>
  </conditionalFormatting>
  <conditionalFormatting sqref="Q270">
    <cfRule type="expression" dxfId="299" priority="300" stopIfTrue="1">
      <formula>$A264&lt;&gt;0</formula>
    </cfRule>
  </conditionalFormatting>
  <conditionalFormatting sqref="Q271">
    <cfRule type="expression" dxfId="298" priority="299" stopIfTrue="1">
      <formula>$A264&lt;&gt;0</formula>
    </cfRule>
  </conditionalFormatting>
  <conditionalFormatting sqref="Q272">
    <cfRule type="expression" dxfId="297" priority="298" stopIfTrue="1">
      <formula>$A264&lt;&gt;0</formula>
    </cfRule>
  </conditionalFormatting>
  <conditionalFormatting sqref="R272:Y272">
    <cfRule type="expression" dxfId="296" priority="297" stopIfTrue="1">
      <formula>$A272&lt;&gt;0</formula>
    </cfRule>
  </conditionalFormatting>
  <conditionalFormatting sqref="I273:J278">
    <cfRule type="expression" dxfId="295" priority="296" stopIfTrue="1">
      <formula>希望&lt;&gt;0</formula>
    </cfRule>
  </conditionalFormatting>
  <conditionalFormatting sqref="Q273">
    <cfRule type="expression" dxfId="294" priority="295" stopIfTrue="1">
      <formula>$A273&lt;&gt;0</formula>
    </cfRule>
  </conditionalFormatting>
  <conditionalFormatting sqref="Q274">
    <cfRule type="expression" dxfId="293" priority="294" stopIfTrue="1">
      <formula>$A273&lt;&gt;0</formula>
    </cfRule>
  </conditionalFormatting>
  <conditionalFormatting sqref="Q275">
    <cfRule type="expression" dxfId="292" priority="293" stopIfTrue="1">
      <formula>$A273&lt;&gt;0</formula>
    </cfRule>
  </conditionalFormatting>
  <conditionalFormatting sqref="Q276">
    <cfRule type="expression" dxfId="291" priority="292" stopIfTrue="1">
      <formula>$A273&lt;&gt;0</formula>
    </cfRule>
  </conditionalFormatting>
  <conditionalFormatting sqref="Q277">
    <cfRule type="expression" dxfId="290" priority="291" stopIfTrue="1">
      <formula>$A273&lt;&gt;0</formula>
    </cfRule>
  </conditionalFormatting>
  <conditionalFormatting sqref="Q278">
    <cfRule type="expression" dxfId="289" priority="290" stopIfTrue="1">
      <formula>$A273&lt;&gt;0</formula>
    </cfRule>
  </conditionalFormatting>
  <conditionalFormatting sqref="R278:Y278">
    <cfRule type="expression" dxfId="288" priority="289" stopIfTrue="1">
      <formula>$A278&lt;&gt;0</formula>
    </cfRule>
  </conditionalFormatting>
  <conditionalFormatting sqref="I279:J289">
    <cfRule type="expression" dxfId="287" priority="288" stopIfTrue="1">
      <formula>希望&lt;&gt;0</formula>
    </cfRule>
  </conditionalFormatting>
  <conditionalFormatting sqref="Q279">
    <cfRule type="expression" dxfId="286" priority="287" stopIfTrue="1">
      <formula>$A279&lt;&gt;0</formula>
    </cfRule>
  </conditionalFormatting>
  <conditionalFormatting sqref="Q280">
    <cfRule type="expression" dxfId="285" priority="286" stopIfTrue="1">
      <formula>$A279&lt;&gt;0</formula>
    </cfRule>
  </conditionalFormatting>
  <conditionalFormatting sqref="Q281">
    <cfRule type="expression" dxfId="284" priority="285" stopIfTrue="1">
      <formula>$A279&lt;&gt;0</formula>
    </cfRule>
  </conditionalFormatting>
  <conditionalFormatting sqref="Q282">
    <cfRule type="expression" dxfId="283" priority="284" stopIfTrue="1">
      <formula>$A279&lt;&gt;0</formula>
    </cfRule>
  </conditionalFormatting>
  <conditionalFormatting sqref="Q283">
    <cfRule type="expression" dxfId="282" priority="283" stopIfTrue="1">
      <formula>$A279&lt;&gt;0</formula>
    </cfRule>
  </conditionalFormatting>
  <conditionalFormatting sqref="Q284">
    <cfRule type="expression" dxfId="281" priority="282" stopIfTrue="1">
      <formula>$A279&lt;&gt;0</formula>
    </cfRule>
  </conditionalFormatting>
  <conditionalFormatting sqref="Q285">
    <cfRule type="expression" dxfId="280" priority="281" stopIfTrue="1">
      <formula>$A279&lt;&gt;0</formula>
    </cfRule>
  </conditionalFormatting>
  <conditionalFormatting sqref="Q286">
    <cfRule type="expression" dxfId="279" priority="280" stopIfTrue="1">
      <formula>$A279&lt;&gt;0</formula>
    </cfRule>
  </conditionalFormatting>
  <conditionalFormatting sqref="Q287">
    <cfRule type="expression" dxfId="278" priority="279" stopIfTrue="1">
      <formula>$A279&lt;&gt;0</formula>
    </cfRule>
  </conditionalFormatting>
  <conditionalFormatting sqref="Q288">
    <cfRule type="expression" dxfId="277" priority="278" stopIfTrue="1">
      <formula>$A279&lt;&gt;0</formula>
    </cfRule>
  </conditionalFormatting>
  <conditionalFormatting sqref="Q289">
    <cfRule type="expression" dxfId="276" priority="277" stopIfTrue="1">
      <formula>$A279&lt;&gt;0</formula>
    </cfRule>
  </conditionalFormatting>
  <conditionalFormatting sqref="R289:Y289">
    <cfRule type="expression" dxfId="275" priority="276" stopIfTrue="1">
      <formula>$A289&lt;&gt;0</formula>
    </cfRule>
  </conditionalFormatting>
  <conditionalFormatting sqref="I290:J300">
    <cfRule type="expression" dxfId="274" priority="275" stopIfTrue="1">
      <formula>希望&lt;&gt;0</formula>
    </cfRule>
  </conditionalFormatting>
  <conditionalFormatting sqref="Q290">
    <cfRule type="expression" dxfId="273" priority="274" stopIfTrue="1">
      <formula>$A290&lt;&gt;0</formula>
    </cfRule>
  </conditionalFormatting>
  <conditionalFormatting sqref="Q291">
    <cfRule type="expression" dxfId="272" priority="273" stopIfTrue="1">
      <formula>$A290&lt;&gt;0</formula>
    </cfRule>
  </conditionalFormatting>
  <conditionalFormatting sqref="Q292">
    <cfRule type="expression" dxfId="271" priority="272" stopIfTrue="1">
      <formula>$A290&lt;&gt;0</formula>
    </cfRule>
  </conditionalFormatting>
  <conditionalFormatting sqref="Q293">
    <cfRule type="expression" dxfId="270" priority="271" stopIfTrue="1">
      <formula>$A290&lt;&gt;0</formula>
    </cfRule>
  </conditionalFormatting>
  <conditionalFormatting sqref="Q294">
    <cfRule type="expression" dxfId="269" priority="270" stopIfTrue="1">
      <formula>$A290&lt;&gt;0</formula>
    </cfRule>
  </conditionalFormatting>
  <conditionalFormatting sqref="Q295">
    <cfRule type="expression" dxfId="268" priority="269" stopIfTrue="1">
      <formula>$A290&lt;&gt;0</formula>
    </cfRule>
  </conditionalFormatting>
  <conditionalFormatting sqref="Q296">
    <cfRule type="expression" dxfId="267" priority="268" stopIfTrue="1">
      <formula>$A290&lt;&gt;0</formula>
    </cfRule>
  </conditionalFormatting>
  <conditionalFormatting sqref="Q297">
    <cfRule type="expression" dxfId="266" priority="267" stopIfTrue="1">
      <formula>$A290&lt;&gt;0</formula>
    </cfRule>
  </conditionalFormatting>
  <conditionalFormatting sqref="Q298">
    <cfRule type="expression" dxfId="265" priority="266" stopIfTrue="1">
      <formula>$A290&lt;&gt;0</formula>
    </cfRule>
  </conditionalFormatting>
  <conditionalFormatting sqref="Q299">
    <cfRule type="expression" dxfId="264" priority="265" stopIfTrue="1">
      <formula>$A290&lt;&gt;0</formula>
    </cfRule>
  </conditionalFormatting>
  <conditionalFormatting sqref="Q300">
    <cfRule type="expression" dxfId="263" priority="264" stopIfTrue="1">
      <formula>$A290&lt;&gt;0</formula>
    </cfRule>
  </conditionalFormatting>
  <conditionalFormatting sqref="R300:Y300">
    <cfRule type="expression" dxfId="262" priority="263" stopIfTrue="1">
      <formula>$A300&lt;&gt;0</formula>
    </cfRule>
  </conditionalFormatting>
  <conditionalFormatting sqref="I301:J306">
    <cfRule type="expression" dxfId="261" priority="262" stopIfTrue="1">
      <formula>希望&lt;&gt;0</formula>
    </cfRule>
  </conditionalFormatting>
  <conditionalFormatting sqref="Q301">
    <cfRule type="expression" dxfId="260" priority="261" stopIfTrue="1">
      <formula>$A301&lt;&gt;0</formula>
    </cfRule>
  </conditionalFormatting>
  <conditionalFormatting sqref="Q302">
    <cfRule type="expression" dxfId="259" priority="260" stopIfTrue="1">
      <formula>$A301&lt;&gt;0</formula>
    </cfRule>
  </conditionalFormatting>
  <conditionalFormatting sqref="Q303">
    <cfRule type="expression" dxfId="258" priority="259" stopIfTrue="1">
      <formula>$A301&lt;&gt;0</formula>
    </cfRule>
  </conditionalFormatting>
  <conditionalFormatting sqref="Q304">
    <cfRule type="expression" dxfId="257" priority="258" stopIfTrue="1">
      <formula>$A301&lt;&gt;0</formula>
    </cfRule>
  </conditionalFormatting>
  <conditionalFormatting sqref="Q305">
    <cfRule type="expression" dxfId="256" priority="257" stopIfTrue="1">
      <formula>$A301&lt;&gt;0</formula>
    </cfRule>
  </conditionalFormatting>
  <conditionalFormatting sqref="Q306">
    <cfRule type="expression" dxfId="255" priority="256" stopIfTrue="1">
      <formula>$A301&lt;&gt;0</formula>
    </cfRule>
  </conditionalFormatting>
  <conditionalFormatting sqref="R306:Y306">
    <cfRule type="expression" dxfId="254" priority="255" stopIfTrue="1">
      <formula>$A306&lt;&gt;0</formula>
    </cfRule>
  </conditionalFormatting>
  <conditionalFormatting sqref="I307:J316">
    <cfRule type="expression" dxfId="253" priority="254" stopIfTrue="1">
      <formula>希望&lt;&gt;0</formula>
    </cfRule>
  </conditionalFormatting>
  <conditionalFormatting sqref="Q307">
    <cfRule type="expression" dxfId="252" priority="253" stopIfTrue="1">
      <formula>$A307&lt;&gt;0</formula>
    </cfRule>
  </conditionalFormatting>
  <conditionalFormatting sqref="Q308">
    <cfRule type="expression" dxfId="251" priority="252" stopIfTrue="1">
      <formula>$A307&lt;&gt;0</formula>
    </cfRule>
  </conditionalFormatting>
  <conditionalFormatting sqref="Q309">
    <cfRule type="expression" dxfId="250" priority="251" stopIfTrue="1">
      <formula>$A307&lt;&gt;0</formula>
    </cfRule>
  </conditionalFormatting>
  <conditionalFormatting sqref="Q310">
    <cfRule type="expression" dxfId="249" priority="250" stopIfTrue="1">
      <formula>$A307&lt;&gt;0</formula>
    </cfRule>
  </conditionalFormatting>
  <conditionalFormatting sqref="Q311">
    <cfRule type="expression" dxfId="248" priority="249" stopIfTrue="1">
      <formula>$A307&lt;&gt;0</formula>
    </cfRule>
  </conditionalFormatting>
  <conditionalFormatting sqref="Q312">
    <cfRule type="expression" dxfId="247" priority="248" stopIfTrue="1">
      <formula>$A307&lt;&gt;0</formula>
    </cfRule>
  </conditionalFormatting>
  <conditionalFormatting sqref="Q313">
    <cfRule type="expression" dxfId="246" priority="247" stopIfTrue="1">
      <formula>$A307&lt;&gt;0</formula>
    </cfRule>
  </conditionalFormatting>
  <conditionalFormatting sqref="Q314">
    <cfRule type="expression" dxfId="245" priority="246" stopIfTrue="1">
      <formula>$A307&lt;&gt;0</formula>
    </cfRule>
  </conditionalFormatting>
  <conditionalFormatting sqref="Q315">
    <cfRule type="expression" dxfId="244" priority="245" stopIfTrue="1">
      <formula>$A307&lt;&gt;0</formula>
    </cfRule>
  </conditionalFormatting>
  <conditionalFormatting sqref="Q316">
    <cfRule type="expression" dxfId="243" priority="244" stopIfTrue="1">
      <formula>$A307&lt;&gt;0</formula>
    </cfRule>
  </conditionalFormatting>
  <conditionalFormatting sqref="R316:Y316">
    <cfRule type="expression" dxfId="242" priority="243" stopIfTrue="1">
      <formula>$A316&lt;&gt;0</formula>
    </cfRule>
  </conditionalFormatting>
  <conditionalFormatting sqref="I317:J324">
    <cfRule type="expression" dxfId="241" priority="242" stopIfTrue="1">
      <formula>希望&lt;&gt;0</formula>
    </cfRule>
  </conditionalFormatting>
  <conditionalFormatting sqref="Q317">
    <cfRule type="expression" dxfId="240" priority="241" stopIfTrue="1">
      <formula>$A317&lt;&gt;0</formula>
    </cfRule>
  </conditionalFormatting>
  <conditionalFormatting sqref="Q318">
    <cfRule type="expression" dxfId="239" priority="240" stopIfTrue="1">
      <formula>$A317&lt;&gt;0</formula>
    </cfRule>
  </conditionalFormatting>
  <conditionalFormatting sqref="Q319">
    <cfRule type="expression" dxfId="238" priority="239" stopIfTrue="1">
      <formula>$A317&lt;&gt;0</formula>
    </cfRule>
  </conditionalFormatting>
  <conditionalFormatting sqref="Q320">
    <cfRule type="expression" dxfId="237" priority="238" stopIfTrue="1">
      <formula>$A317&lt;&gt;0</formula>
    </cfRule>
  </conditionalFormatting>
  <conditionalFormatting sqref="Q321">
    <cfRule type="expression" dxfId="236" priority="237" stopIfTrue="1">
      <formula>$A317&lt;&gt;0</formula>
    </cfRule>
  </conditionalFormatting>
  <conditionalFormatting sqref="Q322">
    <cfRule type="expression" dxfId="235" priority="236" stopIfTrue="1">
      <formula>$A317&lt;&gt;0</formula>
    </cfRule>
  </conditionalFormatting>
  <conditionalFormatting sqref="Q323">
    <cfRule type="expression" dxfId="234" priority="235" stopIfTrue="1">
      <formula>$A317&lt;&gt;0</formula>
    </cfRule>
  </conditionalFormatting>
  <conditionalFormatting sqref="Q324">
    <cfRule type="expression" dxfId="233" priority="234" stopIfTrue="1">
      <formula>$A317&lt;&gt;0</formula>
    </cfRule>
  </conditionalFormatting>
  <conditionalFormatting sqref="R324:Y324">
    <cfRule type="expression" dxfId="232" priority="233" stopIfTrue="1">
      <formula>$A324&lt;&gt;0</formula>
    </cfRule>
  </conditionalFormatting>
  <conditionalFormatting sqref="I325:J334">
    <cfRule type="expression" dxfId="231" priority="232" stopIfTrue="1">
      <formula>希望&lt;&gt;0</formula>
    </cfRule>
  </conditionalFormatting>
  <conditionalFormatting sqref="Q325">
    <cfRule type="expression" dxfId="230" priority="231" stopIfTrue="1">
      <formula>$A325&lt;&gt;0</formula>
    </cfRule>
  </conditionalFormatting>
  <conditionalFormatting sqref="Q326">
    <cfRule type="expression" dxfId="229" priority="230" stopIfTrue="1">
      <formula>$A325&lt;&gt;0</formula>
    </cfRule>
  </conditionalFormatting>
  <conditionalFormatting sqref="Q327">
    <cfRule type="expression" dxfId="228" priority="229" stopIfTrue="1">
      <formula>$A325&lt;&gt;0</formula>
    </cfRule>
  </conditionalFormatting>
  <conditionalFormatting sqref="Q328">
    <cfRule type="expression" dxfId="227" priority="228" stopIfTrue="1">
      <formula>$A325&lt;&gt;0</formula>
    </cfRule>
  </conditionalFormatting>
  <conditionalFormatting sqref="Q329">
    <cfRule type="expression" dxfId="226" priority="227" stopIfTrue="1">
      <formula>$A325&lt;&gt;0</formula>
    </cfRule>
  </conditionalFormatting>
  <conditionalFormatting sqref="Q330">
    <cfRule type="expression" dxfId="225" priority="226" stopIfTrue="1">
      <formula>$A325&lt;&gt;0</formula>
    </cfRule>
  </conditionalFormatting>
  <conditionalFormatting sqref="Q331">
    <cfRule type="expression" dxfId="224" priority="225" stopIfTrue="1">
      <formula>$A325&lt;&gt;0</formula>
    </cfRule>
  </conditionalFormatting>
  <conditionalFormatting sqref="Q332">
    <cfRule type="expression" dxfId="223" priority="224" stopIfTrue="1">
      <formula>$A325&lt;&gt;0</formula>
    </cfRule>
  </conditionalFormatting>
  <conditionalFormatting sqref="Q333">
    <cfRule type="expression" dxfId="222" priority="223" stopIfTrue="1">
      <formula>$A325&lt;&gt;0</formula>
    </cfRule>
  </conditionalFormatting>
  <conditionalFormatting sqref="Q334">
    <cfRule type="expression" dxfId="221" priority="222" stopIfTrue="1">
      <formula>$A325&lt;&gt;0</formula>
    </cfRule>
  </conditionalFormatting>
  <conditionalFormatting sqref="R334:Y334">
    <cfRule type="expression" dxfId="220" priority="221" stopIfTrue="1">
      <formula>$A334&lt;&gt;0</formula>
    </cfRule>
  </conditionalFormatting>
  <conditionalFormatting sqref="I335:J346">
    <cfRule type="expression" dxfId="219" priority="220" stopIfTrue="1">
      <formula>希望&lt;&gt;0</formula>
    </cfRule>
  </conditionalFormatting>
  <conditionalFormatting sqref="Q335">
    <cfRule type="expression" dxfId="218" priority="219" stopIfTrue="1">
      <formula>$A335&lt;&gt;0</formula>
    </cfRule>
  </conditionalFormatting>
  <conditionalFormatting sqref="Q336">
    <cfRule type="expression" dxfId="217" priority="218" stopIfTrue="1">
      <formula>$A335&lt;&gt;0</formula>
    </cfRule>
  </conditionalFormatting>
  <conditionalFormatting sqref="Q337">
    <cfRule type="expression" dxfId="216" priority="217" stopIfTrue="1">
      <formula>$A335&lt;&gt;0</formula>
    </cfRule>
  </conditionalFormatting>
  <conditionalFormatting sqref="Q338">
    <cfRule type="expression" dxfId="215" priority="216" stopIfTrue="1">
      <formula>$A335&lt;&gt;0</formula>
    </cfRule>
  </conditionalFormatting>
  <conditionalFormatting sqref="Q339">
    <cfRule type="expression" dxfId="214" priority="215" stopIfTrue="1">
      <formula>$A335&lt;&gt;0</formula>
    </cfRule>
  </conditionalFormatting>
  <conditionalFormatting sqref="Q340">
    <cfRule type="expression" dxfId="213" priority="214" stopIfTrue="1">
      <formula>$A335&lt;&gt;0</formula>
    </cfRule>
  </conditionalFormatting>
  <conditionalFormatting sqref="Q341">
    <cfRule type="expression" dxfId="212" priority="213" stopIfTrue="1">
      <formula>$A335&lt;&gt;0</formula>
    </cfRule>
  </conditionalFormatting>
  <conditionalFormatting sqref="Q342">
    <cfRule type="expression" dxfId="211" priority="212" stopIfTrue="1">
      <formula>$A335&lt;&gt;0</formula>
    </cfRule>
  </conditionalFormatting>
  <conditionalFormatting sqref="Q343">
    <cfRule type="expression" dxfId="210" priority="211" stopIfTrue="1">
      <formula>$A335&lt;&gt;0</formula>
    </cfRule>
  </conditionalFormatting>
  <conditionalFormatting sqref="Q344">
    <cfRule type="expression" dxfId="209" priority="210" stopIfTrue="1">
      <formula>$A335&lt;&gt;0</formula>
    </cfRule>
  </conditionalFormatting>
  <conditionalFormatting sqref="Q345">
    <cfRule type="expression" dxfId="208" priority="209" stopIfTrue="1">
      <formula>$A335&lt;&gt;0</formula>
    </cfRule>
  </conditionalFormatting>
  <conditionalFormatting sqref="Q346">
    <cfRule type="expression" dxfId="207" priority="208" stopIfTrue="1">
      <formula>$A335&lt;&gt;0</formula>
    </cfRule>
  </conditionalFormatting>
  <conditionalFormatting sqref="R346:Y346">
    <cfRule type="expression" dxfId="206" priority="207" stopIfTrue="1">
      <formula>$A346&lt;&gt;0</formula>
    </cfRule>
  </conditionalFormatting>
  <conditionalFormatting sqref="I347:J353">
    <cfRule type="expression" dxfId="205" priority="206" stopIfTrue="1">
      <formula>希望&lt;&gt;0</formula>
    </cfRule>
  </conditionalFormatting>
  <conditionalFormatting sqref="Q347">
    <cfRule type="expression" dxfId="204" priority="205" stopIfTrue="1">
      <formula>$A347&lt;&gt;0</formula>
    </cfRule>
  </conditionalFormatting>
  <conditionalFormatting sqref="Q348">
    <cfRule type="expression" dxfId="203" priority="204" stopIfTrue="1">
      <formula>$A347&lt;&gt;0</formula>
    </cfRule>
  </conditionalFormatting>
  <conditionalFormatting sqref="Q349">
    <cfRule type="expression" dxfId="202" priority="203" stopIfTrue="1">
      <formula>$A347&lt;&gt;0</formula>
    </cfRule>
  </conditionalFormatting>
  <conditionalFormatting sqref="Q350">
    <cfRule type="expression" dxfId="201" priority="202" stopIfTrue="1">
      <formula>$A347&lt;&gt;0</formula>
    </cfRule>
  </conditionalFormatting>
  <conditionalFormatting sqref="Q351">
    <cfRule type="expression" dxfId="200" priority="201" stopIfTrue="1">
      <formula>$A347&lt;&gt;0</formula>
    </cfRule>
  </conditionalFormatting>
  <conditionalFormatting sqref="Q352">
    <cfRule type="expression" dxfId="199" priority="200" stopIfTrue="1">
      <formula>$A347&lt;&gt;0</formula>
    </cfRule>
  </conditionalFormatting>
  <conditionalFormatting sqref="Q353">
    <cfRule type="expression" dxfId="198" priority="199" stopIfTrue="1">
      <formula>$A347&lt;&gt;0</formula>
    </cfRule>
  </conditionalFormatting>
  <conditionalFormatting sqref="R353:Y353">
    <cfRule type="expression" dxfId="197" priority="198" stopIfTrue="1">
      <formula>$A353&lt;&gt;0</formula>
    </cfRule>
  </conditionalFormatting>
  <conditionalFormatting sqref="I354:J359">
    <cfRule type="expression" dxfId="196" priority="197" stopIfTrue="1">
      <formula>希望&lt;&gt;0</formula>
    </cfRule>
  </conditionalFormatting>
  <conditionalFormatting sqref="Q354">
    <cfRule type="expression" dxfId="195" priority="196" stopIfTrue="1">
      <formula>$A354&lt;&gt;0</formula>
    </cfRule>
  </conditionalFormatting>
  <conditionalFormatting sqref="Q355">
    <cfRule type="expression" dxfId="194" priority="195" stopIfTrue="1">
      <formula>$A354&lt;&gt;0</formula>
    </cfRule>
  </conditionalFormatting>
  <conditionalFormatting sqref="Q356">
    <cfRule type="expression" dxfId="193" priority="194" stopIfTrue="1">
      <formula>$A354&lt;&gt;0</formula>
    </cfRule>
  </conditionalFormatting>
  <conditionalFormatting sqref="Q357">
    <cfRule type="expression" dxfId="192" priority="193" stopIfTrue="1">
      <formula>$A354&lt;&gt;0</formula>
    </cfRule>
  </conditionalFormatting>
  <conditionalFormatting sqref="Q358">
    <cfRule type="expression" dxfId="191" priority="192" stopIfTrue="1">
      <formula>$A354&lt;&gt;0</formula>
    </cfRule>
  </conditionalFormatting>
  <conditionalFormatting sqref="Q359">
    <cfRule type="expression" dxfId="190" priority="191" stopIfTrue="1">
      <formula>$A354&lt;&gt;0</formula>
    </cfRule>
  </conditionalFormatting>
  <conditionalFormatting sqref="R359:Y359">
    <cfRule type="expression" dxfId="189" priority="190" stopIfTrue="1">
      <formula>$A359&lt;&gt;0</formula>
    </cfRule>
  </conditionalFormatting>
  <conditionalFormatting sqref="I360:J368">
    <cfRule type="expression" dxfId="188" priority="189" stopIfTrue="1">
      <formula>希望&lt;&gt;0</formula>
    </cfRule>
  </conditionalFormatting>
  <conditionalFormatting sqref="Q360">
    <cfRule type="expression" dxfId="187" priority="188" stopIfTrue="1">
      <formula>$A360&lt;&gt;0</formula>
    </cfRule>
  </conditionalFormatting>
  <conditionalFormatting sqref="Q361">
    <cfRule type="expression" dxfId="186" priority="187" stopIfTrue="1">
      <formula>$A360&lt;&gt;0</formula>
    </cfRule>
  </conditionalFormatting>
  <conditionalFormatting sqref="Q362">
    <cfRule type="expression" dxfId="185" priority="186" stopIfTrue="1">
      <formula>$A360&lt;&gt;0</formula>
    </cfRule>
  </conditionalFormatting>
  <conditionalFormatting sqref="Q363">
    <cfRule type="expression" dxfId="184" priority="185" stopIfTrue="1">
      <formula>$A360&lt;&gt;0</formula>
    </cfRule>
  </conditionalFormatting>
  <conditionalFormatting sqref="Q364">
    <cfRule type="expression" dxfId="183" priority="184" stopIfTrue="1">
      <formula>$A360&lt;&gt;0</formula>
    </cfRule>
  </conditionalFormatting>
  <conditionalFormatting sqref="Q365">
    <cfRule type="expression" dxfId="182" priority="183" stopIfTrue="1">
      <formula>$A360&lt;&gt;0</formula>
    </cfRule>
  </conditionalFormatting>
  <conditionalFormatting sqref="Q366">
    <cfRule type="expression" dxfId="181" priority="182" stopIfTrue="1">
      <formula>$A360&lt;&gt;0</formula>
    </cfRule>
  </conditionalFormatting>
  <conditionalFormatting sqref="Q367">
    <cfRule type="expression" dxfId="180" priority="181" stopIfTrue="1">
      <formula>$A360&lt;&gt;0</formula>
    </cfRule>
  </conditionalFormatting>
  <conditionalFormatting sqref="Q368">
    <cfRule type="expression" dxfId="179" priority="180" stopIfTrue="1">
      <formula>$A360&lt;&gt;0</formula>
    </cfRule>
  </conditionalFormatting>
  <conditionalFormatting sqref="R368:Y368">
    <cfRule type="expression" dxfId="178" priority="179" stopIfTrue="1">
      <formula>$A368&lt;&gt;0</formula>
    </cfRule>
  </conditionalFormatting>
  <conditionalFormatting sqref="I369:J376">
    <cfRule type="expression" dxfId="177" priority="178" stopIfTrue="1">
      <formula>希望&lt;&gt;0</formula>
    </cfRule>
  </conditionalFormatting>
  <conditionalFormatting sqref="Q369">
    <cfRule type="expression" dxfId="176" priority="177" stopIfTrue="1">
      <formula>$A369&lt;&gt;0</formula>
    </cfRule>
  </conditionalFormatting>
  <conditionalFormatting sqref="Q370">
    <cfRule type="expression" dxfId="175" priority="176" stopIfTrue="1">
      <formula>$A369&lt;&gt;0</formula>
    </cfRule>
  </conditionalFormatting>
  <conditionalFormatting sqref="Q371">
    <cfRule type="expression" dxfId="174" priority="175" stopIfTrue="1">
      <formula>$A369&lt;&gt;0</formula>
    </cfRule>
  </conditionalFormatting>
  <conditionalFormatting sqref="Q372">
    <cfRule type="expression" dxfId="173" priority="174" stopIfTrue="1">
      <formula>$A369&lt;&gt;0</formula>
    </cfRule>
  </conditionalFormatting>
  <conditionalFormatting sqref="Q373">
    <cfRule type="expression" dxfId="172" priority="173" stopIfTrue="1">
      <formula>$A369&lt;&gt;0</formula>
    </cfRule>
  </conditionalFormatting>
  <conditionalFormatting sqref="Q374">
    <cfRule type="expression" dxfId="171" priority="172" stopIfTrue="1">
      <formula>$A369&lt;&gt;0</formula>
    </cfRule>
  </conditionalFormatting>
  <conditionalFormatting sqref="Q375">
    <cfRule type="expression" dxfId="170" priority="171" stopIfTrue="1">
      <formula>$A369&lt;&gt;0</formula>
    </cfRule>
  </conditionalFormatting>
  <conditionalFormatting sqref="Q376">
    <cfRule type="expression" dxfId="169" priority="170" stopIfTrue="1">
      <formula>$A369&lt;&gt;0</formula>
    </cfRule>
  </conditionalFormatting>
  <conditionalFormatting sqref="R376:Y376">
    <cfRule type="expression" dxfId="168" priority="169" stopIfTrue="1">
      <formula>$A376&lt;&gt;0</formula>
    </cfRule>
  </conditionalFormatting>
  <conditionalFormatting sqref="I377:J386">
    <cfRule type="expression" dxfId="167" priority="168" stopIfTrue="1">
      <formula>希望&lt;&gt;0</formula>
    </cfRule>
  </conditionalFormatting>
  <conditionalFormatting sqref="Q377">
    <cfRule type="expression" dxfId="166" priority="167" stopIfTrue="1">
      <formula>$A377&lt;&gt;0</formula>
    </cfRule>
  </conditionalFormatting>
  <conditionalFormatting sqref="Q378">
    <cfRule type="expression" dxfId="165" priority="166" stopIfTrue="1">
      <formula>$A377&lt;&gt;0</formula>
    </cfRule>
  </conditionalFormatting>
  <conditionalFormatting sqref="Q379">
    <cfRule type="expression" dxfId="164" priority="165" stopIfTrue="1">
      <formula>$A377&lt;&gt;0</formula>
    </cfRule>
  </conditionalFormatting>
  <conditionalFormatting sqref="Q380">
    <cfRule type="expression" dxfId="163" priority="164" stopIfTrue="1">
      <formula>$A377&lt;&gt;0</formula>
    </cfRule>
  </conditionalFormatting>
  <conditionalFormatting sqref="Q381">
    <cfRule type="expression" dxfId="162" priority="163" stopIfTrue="1">
      <formula>$A377&lt;&gt;0</formula>
    </cfRule>
  </conditionalFormatting>
  <conditionalFormatting sqref="Q382">
    <cfRule type="expression" dxfId="161" priority="162" stopIfTrue="1">
      <formula>$A377&lt;&gt;0</formula>
    </cfRule>
  </conditionalFormatting>
  <conditionalFormatting sqref="Q383">
    <cfRule type="expression" dxfId="160" priority="161" stopIfTrue="1">
      <formula>$A377&lt;&gt;0</formula>
    </cfRule>
  </conditionalFormatting>
  <conditionalFormatting sqref="Q384">
    <cfRule type="expression" dxfId="159" priority="160" stopIfTrue="1">
      <formula>$A377&lt;&gt;0</formula>
    </cfRule>
  </conditionalFormatting>
  <conditionalFormatting sqref="Q385">
    <cfRule type="expression" dxfId="158" priority="159" stopIfTrue="1">
      <formula>$A377&lt;&gt;0</formula>
    </cfRule>
  </conditionalFormatting>
  <conditionalFormatting sqref="Q386">
    <cfRule type="expression" dxfId="157" priority="158" stopIfTrue="1">
      <formula>$A377&lt;&gt;0</formula>
    </cfRule>
  </conditionalFormatting>
  <conditionalFormatting sqref="R386:Y386">
    <cfRule type="expression" dxfId="156" priority="157" stopIfTrue="1">
      <formula>$A386&lt;&gt;0</formula>
    </cfRule>
  </conditionalFormatting>
  <conditionalFormatting sqref="I387:J397">
    <cfRule type="expression" dxfId="155" priority="156" stopIfTrue="1">
      <formula>希望&lt;&gt;0</formula>
    </cfRule>
  </conditionalFormatting>
  <conditionalFormatting sqref="Q387">
    <cfRule type="expression" dxfId="154" priority="155" stopIfTrue="1">
      <formula>$A387&lt;&gt;0</formula>
    </cfRule>
  </conditionalFormatting>
  <conditionalFormatting sqref="Q388">
    <cfRule type="expression" dxfId="153" priority="154" stopIfTrue="1">
      <formula>$A387&lt;&gt;0</formula>
    </cfRule>
  </conditionalFormatting>
  <conditionalFormatting sqref="Q389">
    <cfRule type="expression" dxfId="152" priority="153" stopIfTrue="1">
      <formula>$A387&lt;&gt;0</formula>
    </cfRule>
  </conditionalFormatting>
  <conditionalFormatting sqref="Q390">
    <cfRule type="expression" dxfId="151" priority="152" stopIfTrue="1">
      <formula>$A387&lt;&gt;0</formula>
    </cfRule>
  </conditionalFormatting>
  <conditionalFormatting sqref="Q391">
    <cfRule type="expression" dxfId="150" priority="151" stopIfTrue="1">
      <formula>$A387&lt;&gt;0</formula>
    </cfRule>
  </conditionalFormatting>
  <conditionalFormatting sqref="Q392">
    <cfRule type="expression" dxfId="149" priority="150" stopIfTrue="1">
      <formula>$A387&lt;&gt;0</formula>
    </cfRule>
  </conditionalFormatting>
  <conditionalFormatting sqref="Q393">
    <cfRule type="expression" dxfId="148" priority="149" stopIfTrue="1">
      <formula>$A387&lt;&gt;0</formula>
    </cfRule>
  </conditionalFormatting>
  <conditionalFormatting sqref="Q394">
    <cfRule type="expression" dxfId="147" priority="148" stopIfTrue="1">
      <formula>$A387&lt;&gt;0</formula>
    </cfRule>
  </conditionalFormatting>
  <conditionalFormatting sqref="Q395">
    <cfRule type="expression" dxfId="146" priority="147" stopIfTrue="1">
      <formula>$A387&lt;&gt;0</formula>
    </cfRule>
  </conditionalFormatting>
  <conditionalFormatting sqref="Q396">
    <cfRule type="expression" dxfId="145" priority="146" stopIfTrue="1">
      <formula>$A387&lt;&gt;0</formula>
    </cfRule>
  </conditionalFormatting>
  <conditionalFormatting sqref="Q397">
    <cfRule type="expression" dxfId="144" priority="145" stopIfTrue="1">
      <formula>$A387&lt;&gt;0</formula>
    </cfRule>
  </conditionalFormatting>
  <conditionalFormatting sqref="R397:Y397">
    <cfRule type="expression" dxfId="143" priority="144" stopIfTrue="1">
      <formula>$A397&lt;&gt;0</formula>
    </cfRule>
  </conditionalFormatting>
  <conditionalFormatting sqref="I398:J401">
    <cfRule type="expression" dxfId="142" priority="143" stopIfTrue="1">
      <formula>希望&lt;&gt;0</formula>
    </cfRule>
  </conditionalFormatting>
  <conditionalFormatting sqref="Q398">
    <cfRule type="expression" dxfId="141" priority="142" stopIfTrue="1">
      <formula>$A398&lt;&gt;0</formula>
    </cfRule>
  </conditionalFormatting>
  <conditionalFormatting sqref="Q399">
    <cfRule type="expression" dxfId="140" priority="141" stopIfTrue="1">
      <formula>$A398&lt;&gt;0</formula>
    </cfRule>
  </conditionalFormatting>
  <conditionalFormatting sqref="Q400">
    <cfRule type="expression" dxfId="139" priority="140" stopIfTrue="1">
      <formula>$A398&lt;&gt;0</formula>
    </cfRule>
  </conditionalFormatting>
  <conditionalFormatting sqref="Q401">
    <cfRule type="expression" dxfId="138" priority="139" stopIfTrue="1">
      <formula>$A398&lt;&gt;0</formula>
    </cfRule>
  </conditionalFormatting>
  <conditionalFormatting sqref="R401:Y401">
    <cfRule type="expression" dxfId="137" priority="138" stopIfTrue="1">
      <formula>$A401&lt;&gt;0</formula>
    </cfRule>
  </conditionalFormatting>
  <conditionalFormatting sqref="I402:J412">
    <cfRule type="expression" dxfId="136" priority="137" stopIfTrue="1">
      <formula>希望&lt;&gt;0</formula>
    </cfRule>
  </conditionalFormatting>
  <conditionalFormatting sqref="Q402">
    <cfRule type="expression" dxfId="135" priority="136" stopIfTrue="1">
      <formula>$A402&lt;&gt;0</formula>
    </cfRule>
  </conditionalFormatting>
  <conditionalFormatting sqref="Q403">
    <cfRule type="expression" dxfId="134" priority="135" stopIfTrue="1">
      <formula>$A402&lt;&gt;0</formula>
    </cfRule>
  </conditionalFormatting>
  <conditionalFormatting sqref="Q404">
    <cfRule type="expression" dxfId="133" priority="134" stopIfTrue="1">
      <formula>$A402&lt;&gt;0</formula>
    </cfRule>
  </conditionalFormatting>
  <conditionalFormatting sqref="Q405">
    <cfRule type="expression" dxfId="132" priority="133" stopIfTrue="1">
      <formula>$A402&lt;&gt;0</formula>
    </cfRule>
  </conditionalFormatting>
  <conditionalFormatting sqref="Q406">
    <cfRule type="expression" dxfId="131" priority="132" stopIfTrue="1">
      <formula>$A402&lt;&gt;0</formula>
    </cfRule>
  </conditionalFormatting>
  <conditionalFormatting sqref="Q407">
    <cfRule type="expression" dxfId="130" priority="131" stopIfTrue="1">
      <formula>$A402&lt;&gt;0</formula>
    </cfRule>
  </conditionalFormatting>
  <conditionalFormatting sqref="Q408">
    <cfRule type="expression" dxfId="129" priority="130" stopIfTrue="1">
      <formula>$A402&lt;&gt;0</formula>
    </cfRule>
  </conditionalFormatting>
  <conditionalFormatting sqref="Q409">
    <cfRule type="expression" dxfId="128" priority="129" stopIfTrue="1">
      <formula>$A402&lt;&gt;0</formula>
    </cfRule>
  </conditionalFormatting>
  <conditionalFormatting sqref="Q410">
    <cfRule type="expression" dxfId="127" priority="128" stopIfTrue="1">
      <formula>$A402&lt;&gt;0</formula>
    </cfRule>
  </conditionalFormatting>
  <conditionalFormatting sqref="Q411">
    <cfRule type="expression" dxfId="126" priority="127" stopIfTrue="1">
      <formula>$A402&lt;&gt;0</formula>
    </cfRule>
  </conditionalFormatting>
  <conditionalFormatting sqref="Q412">
    <cfRule type="expression" dxfId="125" priority="126" stopIfTrue="1">
      <formula>$A402&lt;&gt;0</formula>
    </cfRule>
  </conditionalFormatting>
  <conditionalFormatting sqref="R412:Y412">
    <cfRule type="expression" dxfId="124" priority="125" stopIfTrue="1">
      <formula>$A412&lt;&gt;0</formula>
    </cfRule>
  </conditionalFormatting>
  <conditionalFormatting sqref="I413:J423">
    <cfRule type="expression" dxfId="123" priority="124" stopIfTrue="1">
      <formula>希望&lt;&gt;0</formula>
    </cfRule>
  </conditionalFormatting>
  <conditionalFormatting sqref="Q413">
    <cfRule type="expression" dxfId="122" priority="123" stopIfTrue="1">
      <formula>$A413&lt;&gt;0</formula>
    </cfRule>
  </conditionalFormatting>
  <conditionalFormatting sqref="Q414">
    <cfRule type="expression" dxfId="121" priority="122" stopIfTrue="1">
      <formula>$A413&lt;&gt;0</formula>
    </cfRule>
  </conditionalFormatting>
  <conditionalFormatting sqref="Q415">
    <cfRule type="expression" dxfId="120" priority="121" stopIfTrue="1">
      <formula>$A413&lt;&gt;0</formula>
    </cfRule>
  </conditionalFormatting>
  <conditionalFormatting sqref="Q416">
    <cfRule type="expression" dxfId="119" priority="120" stopIfTrue="1">
      <formula>$A413&lt;&gt;0</formula>
    </cfRule>
  </conditionalFormatting>
  <conditionalFormatting sqref="Q417">
    <cfRule type="expression" dxfId="118" priority="119" stopIfTrue="1">
      <formula>$A413&lt;&gt;0</formula>
    </cfRule>
  </conditionalFormatting>
  <conditionalFormatting sqref="Q418">
    <cfRule type="expression" dxfId="117" priority="118" stopIfTrue="1">
      <formula>$A413&lt;&gt;0</formula>
    </cfRule>
  </conditionalFormatting>
  <conditionalFormatting sqref="Q419">
    <cfRule type="expression" dxfId="116" priority="117" stopIfTrue="1">
      <formula>$A413&lt;&gt;0</formula>
    </cfRule>
  </conditionalFormatting>
  <conditionalFormatting sqref="Q420">
    <cfRule type="expression" dxfId="115" priority="116" stopIfTrue="1">
      <formula>$A413&lt;&gt;0</formula>
    </cfRule>
  </conditionalFormatting>
  <conditionalFormatting sqref="Q421">
    <cfRule type="expression" dxfId="114" priority="115" stopIfTrue="1">
      <formula>$A413&lt;&gt;0</formula>
    </cfRule>
  </conditionalFormatting>
  <conditionalFormatting sqref="Q422">
    <cfRule type="expression" dxfId="113" priority="114" stopIfTrue="1">
      <formula>$A413&lt;&gt;0</formula>
    </cfRule>
  </conditionalFormatting>
  <conditionalFormatting sqref="Q423">
    <cfRule type="expression" dxfId="112" priority="113" stopIfTrue="1">
      <formula>$A413&lt;&gt;0</formula>
    </cfRule>
  </conditionalFormatting>
  <conditionalFormatting sqref="R423:Y423">
    <cfRule type="expression" dxfId="111" priority="112" stopIfTrue="1">
      <formula>$A423&lt;&gt;0</formula>
    </cfRule>
  </conditionalFormatting>
  <conditionalFormatting sqref="I424:J427">
    <cfRule type="expression" dxfId="110" priority="111" stopIfTrue="1">
      <formula>希望&lt;&gt;0</formula>
    </cfRule>
  </conditionalFormatting>
  <conditionalFormatting sqref="Q424">
    <cfRule type="expression" dxfId="109" priority="110" stopIfTrue="1">
      <formula>$A424&lt;&gt;0</formula>
    </cfRule>
  </conditionalFormatting>
  <conditionalFormatting sqref="Q425">
    <cfRule type="expression" dxfId="108" priority="109" stopIfTrue="1">
      <formula>$A424&lt;&gt;0</formula>
    </cfRule>
  </conditionalFormatting>
  <conditionalFormatting sqref="Q426">
    <cfRule type="expression" dxfId="107" priority="108" stopIfTrue="1">
      <formula>$A424&lt;&gt;0</formula>
    </cfRule>
  </conditionalFormatting>
  <conditionalFormatting sqref="Q427">
    <cfRule type="expression" dxfId="106" priority="107" stopIfTrue="1">
      <formula>$A424&lt;&gt;0</formula>
    </cfRule>
  </conditionalFormatting>
  <conditionalFormatting sqref="R427:Y427">
    <cfRule type="expression" dxfId="105" priority="106" stopIfTrue="1">
      <formula>$A427&lt;&gt;0</formula>
    </cfRule>
  </conditionalFormatting>
  <conditionalFormatting sqref="I428:J428">
    <cfRule type="expression" dxfId="104" priority="105" stopIfTrue="1">
      <formula>希望&lt;&gt;0</formula>
    </cfRule>
  </conditionalFormatting>
  <conditionalFormatting sqref="Q428">
    <cfRule type="expression" dxfId="103" priority="104" stopIfTrue="1">
      <formula>OR(AND(TRIM($I428)&lt;&gt;"", $Q428&lt;&gt;"○"), AND(TRIM($I428)="", $Q428="○"))</formula>
    </cfRule>
  </conditionalFormatting>
  <conditionalFormatting sqref="R428:Y428">
    <cfRule type="expression" dxfId="102" priority="103" stopIfTrue="1">
      <formula>AND($Q428="○",TRIM($R428)="")</formula>
    </cfRule>
  </conditionalFormatting>
  <conditionalFormatting sqref="I432:J438">
    <cfRule type="expression" dxfId="101" priority="102" stopIfTrue="1">
      <formula>希望&lt;&gt;0</formula>
    </cfRule>
  </conditionalFormatting>
  <conditionalFormatting sqref="Q432">
    <cfRule type="expression" dxfId="100" priority="101" stopIfTrue="1">
      <formula>$A432&lt;&gt;0</formula>
    </cfRule>
  </conditionalFormatting>
  <conditionalFormatting sqref="Q433">
    <cfRule type="expression" dxfId="99" priority="100" stopIfTrue="1">
      <formula>$A432&lt;&gt;0</formula>
    </cfRule>
  </conditionalFormatting>
  <conditionalFormatting sqref="Q434">
    <cfRule type="expression" dxfId="98" priority="99" stopIfTrue="1">
      <formula>$A432&lt;&gt;0</formula>
    </cfRule>
  </conditionalFormatting>
  <conditionalFormatting sqref="Q435">
    <cfRule type="expression" dxfId="97" priority="98" stopIfTrue="1">
      <formula>$A432&lt;&gt;0</formula>
    </cfRule>
  </conditionalFormatting>
  <conditionalFormatting sqref="Q436">
    <cfRule type="expression" dxfId="96" priority="97" stopIfTrue="1">
      <formula>$A432&lt;&gt;0</formula>
    </cfRule>
  </conditionalFormatting>
  <conditionalFormatting sqref="Q437">
    <cfRule type="expression" dxfId="95" priority="96" stopIfTrue="1">
      <formula>$A432&lt;&gt;0</formula>
    </cfRule>
  </conditionalFormatting>
  <conditionalFormatting sqref="Q438">
    <cfRule type="expression" dxfId="94" priority="95" stopIfTrue="1">
      <formula>$A432&lt;&gt;0</formula>
    </cfRule>
  </conditionalFormatting>
  <conditionalFormatting sqref="R438:Y438">
    <cfRule type="expression" dxfId="93" priority="94" stopIfTrue="1">
      <formula>$A438&lt;&gt;0</formula>
    </cfRule>
  </conditionalFormatting>
  <conditionalFormatting sqref="I439:J450">
    <cfRule type="expression" dxfId="92" priority="93" stopIfTrue="1">
      <formula>希望&lt;&gt;0</formula>
    </cfRule>
  </conditionalFormatting>
  <conditionalFormatting sqref="Q439">
    <cfRule type="expression" dxfId="91" priority="92" stopIfTrue="1">
      <formula>$A439&lt;&gt;0</formula>
    </cfRule>
  </conditionalFormatting>
  <conditionalFormatting sqref="Q440">
    <cfRule type="expression" dxfId="90" priority="91" stopIfTrue="1">
      <formula>$A439&lt;&gt;0</formula>
    </cfRule>
  </conditionalFormatting>
  <conditionalFormatting sqref="Q441">
    <cfRule type="expression" dxfId="89" priority="90" stopIfTrue="1">
      <formula>$A439&lt;&gt;0</formula>
    </cfRule>
  </conditionalFormatting>
  <conditionalFormatting sqref="Q442">
    <cfRule type="expression" dxfId="88" priority="89" stopIfTrue="1">
      <formula>$A439&lt;&gt;0</formula>
    </cfRule>
  </conditionalFormatting>
  <conditionalFormatting sqref="Q443">
    <cfRule type="expression" dxfId="87" priority="88" stopIfTrue="1">
      <formula>$A439&lt;&gt;0</formula>
    </cfRule>
  </conditionalFormatting>
  <conditionalFormatting sqref="Q444">
    <cfRule type="expression" dxfId="86" priority="87" stopIfTrue="1">
      <formula>$A439&lt;&gt;0</formula>
    </cfRule>
  </conditionalFormatting>
  <conditionalFormatting sqref="Q445">
    <cfRule type="expression" dxfId="85" priority="86" stopIfTrue="1">
      <formula>$A439&lt;&gt;0</formula>
    </cfRule>
  </conditionalFormatting>
  <conditionalFormatting sqref="Q446">
    <cfRule type="expression" dxfId="84" priority="85" stopIfTrue="1">
      <formula>$A439&lt;&gt;0</formula>
    </cfRule>
  </conditionalFormatting>
  <conditionalFormatting sqref="Q447">
    <cfRule type="expression" dxfId="83" priority="84" stopIfTrue="1">
      <formula>$A439&lt;&gt;0</formula>
    </cfRule>
  </conditionalFormatting>
  <conditionalFormatting sqref="Q448">
    <cfRule type="expression" dxfId="82" priority="83" stopIfTrue="1">
      <formula>$A439&lt;&gt;0</formula>
    </cfRule>
  </conditionalFormatting>
  <conditionalFormatting sqref="Q449">
    <cfRule type="expression" dxfId="81" priority="82" stopIfTrue="1">
      <formula>$A439&lt;&gt;0</formula>
    </cfRule>
  </conditionalFormatting>
  <conditionalFormatting sqref="Q450">
    <cfRule type="expression" dxfId="80" priority="81" stopIfTrue="1">
      <formula>$A439&lt;&gt;0</formula>
    </cfRule>
  </conditionalFormatting>
  <conditionalFormatting sqref="R450:Y450">
    <cfRule type="expression" dxfId="79" priority="80" stopIfTrue="1">
      <formula>$A450&lt;&gt;0</formula>
    </cfRule>
  </conditionalFormatting>
  <conditionalFormatting sqref="I451:J456">
    <cfRule type="expression" dxfId="78" priority="79" stopIfTrue="1">
      <formula>希望&lt;&gt;0</formula>
    </cfRule>
  </conditionalFormatting>
  <conditionalFormatting sqref="Q451">
    <cfRule type="expression" dxfId="77" priority="78" stopIfTrue="1">
      <formula>$A451&lt;&gt;0</formula>
    </cfRule>
  </conditionalFormatting>
  <conditionalFormatting sqref="Q452">
    <cfRule type="expression" dxfId="76" priority="77" stopIfTrue="1">
      <formula>$A451&lt;&gt;0</formula>
    </cfRule>
  </conditionalFormatting>
  <conditionalFormatting sqref="Q453">
    <cfRule type="expression" dxfId="75" priority="76" stopIfTrue="1">
      <formula>$A451&lt;&gt;0</formula>
    </cfRule>
  </conditionalFormatting>
  <conditionalFormatting sqref="Q454">
    <cfRule type="expression" dxfId="74" priority="75" stopIfTrue="1">
      <formula>$A451&lt;&gt;0</formula>
    </cfRule>
  </conditionalFormatting>
  <conditionalFormatting sqref="Q455">
    <cfRule type="expression" dxfId="73" priority="74" stopIfTrue="1">
      <formula>$A451&lt;&gt;0</formula>
    </cfRule>
  </conditionalFormatting>
  <conditionalFormatting sqref="Q456">
    <cfRule type="expression" dxfId="72" priority="73" stopIfTrue="1">
      <formula>$A451&lt;&gt;0</formula>
    </cfRule>
  </conditionalFormatting>
  <conditionalFormatting sqref="R456:Y456">
    <cfRule type="expression" dxfId="71" priority="72" stopIfTrue="1">
      <formula>$A456&lt;&gt;0</formula>
    </cfRule>
  </conditionalFormatting>
  <conditionalFormatting sqref="I457:J464">
    <cfRule type="expression" dxfId="70" priority="71" stopIfTrue="1">
      <formula>希望&lt;&gt;0</formula>
    </cfRule>
  </conditionalFormatting>
  <conditionalFormatting sqref="Q457">
    <cfRule type="expression" dxfId="69" priority="70" stopIfTrue="1">
      <formula>$A457&lt;&gt;0</formula>
    </cfRule>
  </conditionalFormatting>
  <conditionalFormatting sqref="Q458">
    <cfRule type="expression" dxfId="68" priority="69" stopIfTrue="1">
      <formula>$A457&lt;&gt;0</formula>
    </cfRule>
  </conditionalFormatting>
  <conditionalFormatting sqref="Q459">
    <cfRule type="expression" dxfId="67" priority="68" stopIfTrue="1">
      <formula>$A457&lt;&gt;0</formula>
    </cfRule>
  </conditionalFormatting>
  <conditionalFormatting sqref="Q460">
    <cfRule type="expression" dxfId="66" priority="67" stopIfTrue="1">
      <formula>$A457&lt;&gt;0</formula>
    </cfRule>
  </conditionalFormatting>
  <conditionalFormatting sqref="Q461">
    <cfRule type="expression" dxfId="65" priority="66" stopIfTrue="1">
      <formula>$A457&lt;&gt;0</formula>
    </cfRule>
  </conditionalFormatting>
  <conditionalFormatting sqref="Q462">
    <cfRule type="expression" dxfId="64" priority="65" stopIfTrue="1">
      <formula>$A457&lt;&gt;0</formula>
    </cfRule>
  </conditionalFormatting>
  <conditionalFormatting sqref="Q463">
    <cfRule type="expression" dxfId="63" priority="64" stopIfTrue="1">
      <formula>$A457&lt;&gt;0</formula>
    </cfRule>
  </conditionalFormatting>
  <conditionalFormatting sqref="Q464">
    <cfRule type="expression" dxfId="62" priority="63" stopIfTrue="1">
      <formula>$A457&lt;&gt;0</formula>
    </cfRule>
  </conditionalFormatting>
  <conditionalFormatting sqref="R464:Y464">
    <cfRule type="expression" dxfId="61" priority="62" stopIfTrue="1">
      <formula>$A464&lt;&gt;0</formula>
    </cfRule>
  </conditionalFormatting>
  <conditionalFormatting sqref="I465:J474">
    <cfRule type="expression" dxfId="60" priority="61" stopIfTrue="1">
      <formula>希望&lt;&gt;0</formula>
    </cfRule>
  </conditionalFormatting>
  <conditionalFormatting sqref="Q465">
    <cfRule type="expression" dxfId="59" priority="60" stopIfTrue="1">
      <formula>$A465&lt;&gt;0</formula>
    </cfRule>
  </conditionalFormatting>
  <conditionalFormatting sqref="Q466">
    <cfRule type="expression" dxfId="58" priority="59" stopIfTrue="1">
      <formula>$A465&lt;&gt;0</formula>
    </cfRule>
  </conditionalFormatting>
  <conditionalFormatting sqref="Q467">
    <cfRule type="expression" dxfId="57" priority="58" stopIfTrue="1">
      <formula>$A465&lt;&gt;0</formula>
    </cfRule>
  </conditionalFormatting>
  <conditionalFormatting sqref="Q468">
    <cfRule type="expression" dxfId="56" priority="57" stopIfTrue="1">
      <formula>$A465&lt;&gt;0</formula>
    </cfRule>
  </conditionalFormatting>
  <conditionalFormatting sqref="Q469">
    <cfRule type="expression" dxfId="55" priority="56" stopIfTrue="1">
      <formula>$A465&lt;&gt;0</formula>
    </cfRule>
  </conditionalFormatting>
  <conditionalFormatting sqref="Q470">
    <cfRule type="expression" dxfId="54" priority="55" stopIfTrue="1">
      <formula>$A465&lt;&gt;0</formula>
    </cfRule>
  </conditionalFormatting>
  <conditionalFormatting sqref="Q471">
    <cfRule type="expression" dxfId="53" priority="54" stopIfTrue="1">
      <formula>$A465&lt;&gt;0</formula>
    </cfRule>
  </conditionalFormatting>
  <conditionalFormatting sqref="Q472">
    <cfRule type="expression" dxfId="52" priority="53" stopIfTrue="1">
      <formula>$A465&lt;&gt;0</formula>
    </cfRule>
  </conditionalFormatting>
  <conditionalFormatting sqref="Q473">
    <cfRule type="expression" dxfId="51" priority="52" stopIfTrue="1">
      <formula>$A465&lt;&gt;0</formula>
    </cfRule>
  </conditionalFormatting>
  <conditionalFormatting sqref="Q474">
    <cfRule type="expression" dxfId="50" priority="51" stopIfTrue="1">
      <formula>$A465&lt;&gt;0</formula>
    </cfRule>
  </conditionalFormatting>
  <conditionalFormatting sqref="R474:Y474">
    <cfRule type="expression" dxfId="49" priority="50" stopIfTrue="1">
      <formula>$A474&lt;&gt;0</formula>
    </cfRule>
  </conditionalFormatting>
  <conditionalFormatting sqref="I475:J479">
    <cfRule type="expression" dxfId="48" priority="49" stopIfTrue="1">
      <formula>希望&lt;&gt;0</formula>
    </cfRule>
  </conditionalFormatting>
  <conditionalFormatting sqref="Q475">
    <cfRule type="expression" dxfId="47" priority="48" stopIfTrue="1">
      <formula>$A475&lt;&gt;0</formula>
    </cfRule>
  </conditionalFormatting>
  <conditionalFormatting sqref="Q476">
    <cfRule type="expression" dxfId="46" priority="47" stopIfTrue="1">
      <formula>$A475&lt;&gt;0</formula>
    </cfRule>
  </conditionalFormatting>
  <conditionalFormatting sqref="Q477">
    <cfRule type="expression" dxfId="45" priority="46" stopIfTrue="1">
      <formula>$A475&lt;&gt;0</formula>
    </cfRule>
  </conditionalFormatting>
  <conditionalFormatting sqref="Q478">
    <cfRule type="expression" dxfId="44" priority="45" stopIfTrue="1">
      <formula>$A475&lt;&gt;0</formula>
    </cfRule>
  </conditionalFormatting>
  <conditionalFormatting sqref="Q479">
    <cfRule type="expression" dxfId="43" priority="44" stopIfTrue="1">
      <formula>$A475&lt;&gt;0</formula>
    </cfRule>
  </conditionalFormatting>
  <conditionalFormatting sqref="R479:Y479">
    <cfRule type="expression" dxfId="42" priority="43" stopIfTrue="1">
      <formula>$A479&lt;&gt;0</formula>
    </cfRule>
  </conditionalFormatting>
  <conditionalFormatting sqref="I480:J489">
    <cfRule type="expression" dxfId="41" priority="42" stopIfTrue="1">
      <formula>希望&lt;&gt;0</formula>
    </cfRule>
  </conditionalFormatting>
  <conditionalFormatting sqref="Q480">
    <cfRule type="expression" dxfId="40" priority="41" stopIfTrue="1">
      <formula>$A480&lt;&gt;0</formula>
    </cfRule>
  </conditionalFormatting>
  <conditionalFormatting sqref="Q481">
    <cfRule type="expression" dxfId="39" priority="40" stopIfTrue="1">
      <formula>$A480&lt;&gt;0</formula>
    </cfRule>
  </conditionalFormatting>
  <conditionalFormatting sqref="Q482">
    <cfRule type="expression" dxfId="38" priority="39" stopIfTrue="1">
      <formula>$A480&lt;&gt;0</formula>
    </cfRule>
  </conditionalFormatting>
  <conditionalFormatting sqref="Q483">
    <cfRule type="expression" dxfId="37" priority="38" stopIfTrue="1">
      <formula>$A480&lt;&gt;0</formula>
    </cfRule>
  </conditionalFormatting>
  <conditionalFormatting sqref="Q484">
    <cfRule type="expression" dxfId="36" priority="37" stopIfTrue="1">
      <formula>$A480&lt;&gt;0</formula>
    </cfRule>
  </conditionalFormatting>
  <conditionalFormatting sqref="Q485">
    <cfRule type="expression" dxfId="35" priority="36" stopIfTrue="1">
      <formula>$A480&lt;&gt;0</formula>
    </cfRule>
  </conditionalFormatting>
  <conditionalFormatting sqref="Q486">
    <cfRule type="expression" dxfId="34" priority="35" stopIfTrue="1">
      <formula>$A480&lt;&gt;0</formula>
    </cfRule>
  </conditionalFormatting>
  <conditionalFormatting sqref="Q487">
    <cfRule type="expression" dxfId="33" priority="34" stopIfTrue="1">
      <formula>$A480&lt;&gt;0</formula>
    </cfRule>
  </conditionalFormatting>
  <conditionalFormatting sqref="Q489">
    <cfRule type="expression" dxfId="32" priority="33" stopIfTrue="1">
      <formula>$A480&lt;&gt;0</formula>
    </cfRule>
  </conditionalFormatting>
  <conditionalFormatting sqref="R489:Y489">
    <cfRule type="expression" dxfId="31" priority="32" stopIfTrue="1">
      <formula>$A489&lt;&gt;0</formula>
    </cfRule>
  </conditionalFormatting>
  <conditionalFormatting sqref="I490:J493">
    <cfRule type="expression" dxfId="30" priority="31" stopIfTrue="1">
      <formula>希望&lt;&gt;0</formula>
    </cfRule>
  </conditionalFormatting>
  <conditionalFormatting sqref="Q490">
    <cfRule type="expression" dxfId="29" priority="30" stopIfTrue="1">
      <formula>$A490&lt;&gt;0</formula>
    </cfRule>
  </conditionalFormatting>
  <conditionalFormatting sqref="Q491">
    <cfRule type="expression" dxfId="28" priority="29" stopIfTrue="1">
      <formula>$A490&lt;&gt;0</formula>
    </cfRule>
  </conditionalFormatting>
  <conditionalFormatting sqref="Q492">
    <cfRule type="expression" dxfId="27" priority="28" stopIfTrue="1">
      <formula>$A490&lt;&gt;0</formula>
    </cfRule>
  </conditionalFormatting>
  <conditionalFormatting sqref="Q493">
    <cfRule type="expression" dxfId="26" priority="27" stopIfTrue="1">
      <formula>$A490&lt;&gt;0</formula>
    </cfRule>
  </conditionalFormatting>
  <conditionalFormatting sqref="R493:Y493">
    <cfRule type="expression" dxfId="25" priority="26" stopIfTrue="1">
      <formula>$A493&lt;&gt;0</formula>
    </cfRule>
  </conditionalFormatting>
  <conditionalFormatting sqref="I494:J503">
    <cfRule type="expression" dxfId="24" priority="25" stopIfTrue="1">
      <formula>希望&lt;&gt;0</formula>
    </cfRule>
  </conditionalFormatting>
  <conditionalFormatting sqref="Q494">
    <cfRule type="expression" dxfId="23" priority="24" stopIfTrue="1">
      <formula>$A494&lt;&gt;0</formula>
    </cfRule>
  </conditionalFormatting>
  <conditionalFormatting sqref="Q495">
    <cfRule type="expression" dxfId="22" priority="23" stopIfTrue="1">
      <formula>$A494&lt;&gt;0</formula>
    </cfRule>
  </conditionalFormatting>
  <conditionalFormatting sqref="Q496">
    <cfRule type="expression" dxfId="21" priority="22" stopIfTrue="1">
      <formula>$A494&lt;&gt;0</formula>
    </cfRule>
  </conditionalFormatting>
  <conditionalFormatting sqref="Q497">
    <cfRule type="expression" dxfId="20" priority="21" stopIfTrue="1">
      <formula>$A494&lt;&gt;0</formula>
    </cfRule>
  </conditionalFormatting>
  <conditionalFormatting sqref="Q498">
    <cfRule type="expression" dxfId="19" priority="20" stopIfTrue="1">
      <formula>$A494&lt;&gt;0</formula>
    </cfRule>
  </conditionalFormatting>
  <conditionalFormatting sqref="Q499">
    <cfRule type="expression" dxfId="18" priority="19" stopIfTrue="1">
      <formula>$A494&lt;&gt;0</formula>
    </cfRule>
  </conditionalFormatting>
  <conditionalFormatting sqref="Q500">
    <cfRule type="expression" dxfId="17" priority="18" stopIfTrue="1">
      <formula>$A494&lt;&gt;0</formula>
    </cfRule>
  </conditionalFormatting>
  <conditionalFormatting sqref="Q501">
    <cfRule type="expression" dxfId="16" priority="17" stopIfTrue="1">
      <formula>$A494&lt;&gt;0</formula>
    </cfRule>
  </conditionalFormatting>
  <conditionalFormatting sqref="Q502">
    <cfRule type="expression" dxfId="15" priority="16" stopIfTrue="1">
      <formula>$A494&lt;&gt;0</formula>
    </cfRule>
  </conditionalFormatting>
  <conditionalFormatting sqref="Q503">
    <cfRule type="expression" dxfId="14" priority="15" stopIfTrue="1">
      <formula>$A494&lt;&gt;0</formula>
    </cfRule>
  </conditionalFormatting>
  <conditionalFormatting sqref="R503:Y503">
    <cfRule type="expression" dxfId="13" priority="14" stopIfTrue="1">
      <formula>$A503&lt;&gt;0</formula>
    </cfRule>
  </conditionalFormatting>
  <conditionalFormatting sqref="I504:J514">
    <cfRule type="expression" dxfId="12" priority="13" stopIfTrue="1">
      <formula>希望&lt;&gt;0</formula>
    </cfRule>
  </conditionalFormatting>
  <conditionalFormatting sqref="Q504">
    <cfRule type="expression" dxfId="11" priority="12" stopIfTrue="1">
      <formula>$A504&lt;&gt;0</formula>
    </cfRule>
  </conditionalFormatting>
  <conditionalFormatting sqref="Q505">
    <cfRule type="expression" dxfId="10" priority="11" stopIfTrue="1">
      <formula>$A504&lt;&gt;0</formula>
    </cfRule>
  </conditionalFormatting>
  <conditionalFormatting sqref="Q506">
    <cfRule type="expression" dxfId="9" priority="10" stopIfTrue="1">
      <formula>$A504&lt;&gt;0</formula>
    </cfRule>
  </conditionalFormatting>
  <conditionalFormatting sqref="Q507">
    <cfRule type="expression" dxfId="8" priority="9" stopIfTrue="1">
      <formula>$A504&lt;&gt;0</formula>
    </cfRule>
  </conditionalFormatting>
  <conditionalFormatting sqref="Q508">
    <cfRule type="expression" dxfId="7" priority="8" stopIfTrue="1">
      <formula>$A504&lt;&gt;0</formula>
    </cfRule>
  </conditionalFormatting>
  <conditionalFormatting sqref="Q509">
    <cfRule type="expression" dxfId="6" priority="7" stopIfTrue="1">
      <formula>$A504&lt;&gt;0</formula>
    </cfRule>
  </conditionalFormatting>
  <conditionalFormatting sqref="Q510">
    <cfRule type="expression" dxfId="5" priority="6" stopIfTrue="1">
      <formula>$A504&lt;&gt;0</formula>
    </cfRule>
  </conditionalFormatting>
  <conditionalFormatting sqref="Q511">
    <cfRule type="expression" dxfId="4" priority="5" stopIfTrue="1">
      <formula>$A504&lt;&gt;0</formula>
    </cfRule>
  </conditionalFormatting>
  <conditionalFormatting sqref="Q512">
    <cfRule type="expression" dxfId="3" priority="4" stopIfTrue="1">
      <formula>$A504&lt;&gt;0</formula>
    </cfRule>
  </conditionalFormatting>
  <conditionalFormatting sqref="Q513">
    <cfRule type="expression" dxfId="2" priority="3" stopIfTrue="1">
      <formula>$A504&lt;&gt;0</formula>
    </cfRule>
  </conditionalFormatting>
  <conditionalFormatting sqref="Q514">
    <cfRule type="expression" dxfId="1" priority="2" stopIfTrue="1">
      <formula>$A504&lt;&gt;0</formula>
    </cfRule>
  </conditionalFormatting>
  <conditionalFormatting sqref="R514:Y514">
    <cfRule type="expression" dxfId="0" priority="1" stopIfTrue="1">
      <formula>$A514&lt;&gt;0</formula>
    </cfRule>
  </conditionalFormatting>
  <dataValidations count="410">
    <dataValidation imeMode="hiragana" allowBlank="1" showInputMessage="1" showErrorMessage="1" sqref="N184:V184 N185:V185 N186:V186 N187:V187 R252:Y252 R263:Y263 R272:Y272 R278:Y278 R289:Y289 R300:Y300 R306:Y306 R316:Y316 R324:Y324 R334:Y334 R346:Y346 R353:Y353 R359:Y359 R368:Y368 R376:Y376 R386:Y386 R397:Y397 R401:Y401 R412:Y412 R423:Y423 R427:Y427 R428:Y428 R438:Y438 R450:Y450 R456:Y456 R464:Y464 R474:Y474 R479:Y479 R489:Y489 R493:Y493 R503:Y503 R514:Y514 G523:N523 O523:U523 G524:N524 O524:U524 G525:N525 O525:U525 G526:N526 O526:U526 G527:N527 O527:U527 G528:N528 O528:U528 G529:N529 O529:U529 G530:N530 O530:U530 G531:N531 O531:U531 G532:N532 O532:U532 G533:N533 O533:U533 G534:N534 O534:U534 G535:N535 O535:U535 G536:N536 O536:U536 G537:N537 O537:U537 G538:N538 O538:U538 E548:L548 M548:S548 E549:L549 M549:S549 E550:L550 M550:S550 E551:L551 M551:S551 E552:L552 M552:S552 E553:L553 M553:S553 E554:L554 M554:S554 E555:L555 M555:S555 E556:L556 M556:S556 E557:L557 M557:S557 E563:H563 I563:M563 N563:S563 U563:Y563 E564:H564 I564:M564 N564:S564 U564:Y564 E565:H565 I565:M565 N565:S565 U565:Y565 E566:H566 I566:M566 N566:S566 U566:Y566 E567:H567 I567:M567 N567:S567 U567:Y567 E568:H568 I568:M568 N568:S568 U568:Y568 E569:H569 I569:M569 N569:S569 U569:Y569 E570:H570 I570:M570 N570:S570 U570:Y570 E571:H571 I571:M571 N571:S571 U571:Y571 E572:H572 I572:M572 N572:S572 U572:Y572" xr:uid="{E2B410F9-928D-42AA-97F6-58BD09059ED3}"/>
    <dataValidation imeMode="halfAlpha" allowBlank="1" showInputMessage="1" showErrorMessage="1" sqref="T548 T549 T550 T551 T552 T553 T554 T555 T556 T557 T563 T564 T565 T566 T567 T568 T569 T570 T571 T572" xr:uid="{B72C8CB0-9145-4FAA-BF9A-1A438AABEA0F}"/>
    <dataValidation imeMode="hiragana" allowBlank="1" showInputMessage="1" showErrorMessage="1" sqref="I22:Y22" xr:uid="{C6458A1D-BB7E-469E-AA4F-55A8AF300334}"/>
    <dataValidation type="whole" imeMode="halfAlpha" allowBlank="1" showInputMessage="1" showErrorMessage="1" error="7桁の数字を入力してください" sqref="I20:M20" xr:uid="{E98170E2-DB88-4EDE-A061-64194426DB3D}">
      <formula1>0</formula1>
      <formula2>9999999</formula2>
    </dataValidation>
    <dataValidation imeMode="fullKatakana" allowBlank="1" showInputMessage="1" showErrorMessage="1" sqref="I24:Y24" xr:uid="{680DD41F-3BB0-4682-B856-670C47A60AB4}"/>
    <dataValidation imeMode="hiragana" allowBlank="1" showInputMessage="1" showErrorMessage="1" sqref="I26:Y26" xr:uid="{FB76CBEC-D063-432E-B5CE-F296BCF8AC1A}"/>
    <dataValidation imeMode="hiragana" allowBlank="1" showInputMessage="1" showErrorMessage="1" sqref="I28:Y28" xr:uid="{29D68984-DF07-48EA-A78C-EDD0997F92B0}"/>
    <dataValidation imeMode="fullKatakana" allowBlank="1" showInputMessage="1" showErrorMessage="1" sqref="I30:Y30" xr:uid="{B0F717BF-60C4-43FF-9B3B-D6A60B050096}"/>
    <dataValidation imeMode="hiragana" allowBlank="1" showInputMessage="1" showErrorMessage="1" sqref="I32:Y32" xr:uid="{B9FA584A-AD16-4551-A1E8-60F88589661C}"/>
    <dataValidation imeMode="halfAlpha" allowBlank="1" showInputMessage="1" showErrorMessage="1" sqref="I34:M34" xr:uid="{82E16F62-84DD-4143-A482-63E3FDC36F0C}"/>
    <dataValidation imeMode="halfAlpha" allowBlank="1" showInputMessage="1" showErrorMessage="1" sqref="P34" xr:uid="{4CB5CD1A-1232-4C51-B5A2-4472A5487368}"/>
    <dataValidation imeMode="halfAlpha" allowBlank="1" showInputMessage="1" showErrorMessage="1" sqref="I36:M36" xr:uid="{0FEA86CF-514C-4DCB-8ADB-AFA2FD7C6A45}"/>
    <dataValidation imeMode="halfAlpha" allowBlank="1" showInputMessage="1" showErrorMessage="1" sqref="I38:Y38" xr:uid="{7728C0A5-8EE6-4056-831E-51EF8622CBD7}"/>
    <dataValidation type="list" imeMode="halfAlpha" allowBlank="1" showInputMessage="1" showErrorMessage="1" error="リストから選択してください" sqref="I40:M40" xr:uid="{B3F4098E-AA47-45AF-B2E3-E483F836157F}">
      <formula1>"一致する,一致しない"</formula1>
    </dataValidation>
    <dataValidation type="list" imeMode="halfAlpha" allowBlank="1" showInputMessage="1" showErrorMessage="1" error="リストから選択してください" sqref="I63:M63" xr:uid="{F24C00D9-A091-4F9B-94EE-A6325859C137}">
      <formula1>"しない,する"</formula1>
    </dataValidation>
    <dataValidation type="whole" imeMode="halfAlpha" allowBlank="1" showInputMessage="1" showErrorMessage="1" error="7桁の数字を入力してください" sqref="I69:M69" xr:uid="{3469C685-B832-4DAA-96A0-5F3B91331FA8}">
      <formula1>0</formula1>
      <formula2>9999999</formula2>
    </dataValidation>
    <dataValidation imeMode="hiragana" allowBlank="1" showInputMessage="1" showErrorMessage="1" sqref="I71:Y71" xr:uid="{B7A0DFD6-1167-4D75-B709-2916590A5C6A}"/>
    <dataValidation imeMode="fullKatakana" allowBlank="1" showInputMessage="1" showErrorMessage="1" sqref="I73:Y73" xr:uid="{3C6BD885-4270-407D-9681-B52EA6C36087}"/>
    <dataValidation imeMode="hiragana" allowBlank="1" showInputMessage="1" showErrorMessage="1" sqref="I75:Y75" xr:uid="{38D3D37E-A274-4D1B-AC43-F961B6CA6F5A}"/>
    <dataValidation imeMode="hiragana" allowBlank="1" showInputMessage="1" showErrorMessage="1" sqref="I77:Y77" xr:uid="{04A903BF-4431-4E96-AE8B-B1C2A5942DD6}"/>
    <dataValidation imeMode="fullKatakana" allowBlank="1" showInputMessage="1" showErrorMessage="1" sqref="I79:Y79" xr:uid="{DE4AB1F4-CEC9-4F7B-95B6-E10E1DD632A4}"/>
    <dataValidation imeMode="hiragana" allowBlank="1" showInputMessage="1" showErrorMessage="1" sqref="I81:Y81" xr:uid="{E0982910-13F4-4951-B998-3C85A850832E}"/>
    <dataValidation imeMode="halfAlpha" allowBlank="1" showInputMessage="1" showErrorMessage="1" sqref="I83:M83" xr:uid="{36E1B2AC-51BA-49C5-AA45-38CA04A70FCF}"/>
    <dataValidation imeMode="halfAlpha" allowBlank="1" showInputMessage="1" showErrorMessage="1" sqref="P83" xr:uid="{2EA385E9-CA7B-4087-90E9-0D1B7C3C069D}"/>
    <dataValidation imeMode="halfAlpha" allowBlank="1" showInputMessage="1" showErrorMessage="1" sqref="I85:M85" xr:uid="{B8E96BF4-CCF6-4618-A8D9-45DE6722B64F}"/>
    <dataValidation imeMode="halfAlpha" allowBlank="1" showInputMessage="1" showErrorMessage="1" sqref="I87:Y87" xr:uid="{FB78B864-9D48-4D72-A5A2-C77D627EF23B}"/>
    <dataValidation imeMode="hiragana" allowBlank="1" showInputMessage="1" showErrorMessage="1" sqref="I112:Y112" xr:uid="{E10697E1-2E4F-4CA4-A9D5-22CD6399C092}"/>
    <dataValidation imeMode="fullKatakana" allowBlank="1" showInputMessage="1" showErrorMessage="1" sqref="I114:Y114" xr:uid="{195C11DD-33BA-4DBA-AFED-A016ECDBCD19}"/>
    <dataValidation imeMode="hiragana" allowBlank="1" showInputMessage="1" showErrorMessage="1" sqref="I116:Y116" xr:uid="{5EA0491B-6A2B-4D76-8B90-79ED22F45E94}"/>
    <dataValidation type="whole" imeMode="halfAlpha" allowBlank="1" showInputMessage="1" showErrorMessage="1" error="7桁の数字を入力してください" sqref="I118:M118" xr:uid="{A894EC63-306A-45C1-8D09-A0E5196BF6BD}">
      <formula1>0</formula1>
      <formula2>9999999</formula2>
    </dataValidation>
    <dataValidation imeMode="hiragana" allowBlank="1" showInputMessage="1" showErrorMessage="1" sqref="I120:Y120" xr:uid="{5CEF20D6-AB29-4386-8ABF-584F5977765B}"/>
    <dataValidation imeMode="halfAlpha" allowBlank="1" showInputMessage="1" showErrorMessage="1" sqref="I122:M122" xr:uid="{215DC807-25EF-4C18-A8E5-B74454CFB149}"/>
    <dataValidation imeMode="halfAlpha" allowBlank="1" showInputMessage="1" showErrorMessage="1" sqref="P122" xr:uid="{74C4220D-B411-4C26-A209-BB83F7E95102}"/>
    <dataValidation imeMode="halfAlpha" allowBlank="1" showInputMessage="1" showErrorMessage="1" sqref="I124:M124" xr:uid="{27144E77-201E-4550-8336-ED6921D75B60}"/>
    <dataValidation imeMode="halfAlpha" allowBlank="1" showInputMessage="1" showErrorMessage="1" sqref="I126:Y126" xr:uid="{CCA5C02D-B9C3-4A9D-921A-15147CFCF686}"/>
    <dataValidation type="list" imeMode="halfAlpha" allowBlank="1" showInputMessage="1" showErrorMessage="1" error="リストから選択してください" sqref="I153:M153" xr:uid="{FB093AE7-D4D2-4227-A0E3-C25D828FB084}">
      <formula1>"しない,する"</formula1>
    </dataValidation>
    <dataValidation imeMode="fullKatakana" allowBlank="1" showInputMessage="1" showErrorMessage="1" sqref="I155:Y155" xr:uid="{85E16E25-5E23-4EC8-BD66-13038AAB517C}"/>
    <dataValidation imeMode="hiragana" allowBlank="1" showInputMessage="1" showErrorMessage="1" sqref="I157:Y157" xr:uid="{2BD1E643-D537-4F16-8B6F-0FAB5CFFD8E3}"/>
    <dataValidation imeMode="halfAlpha" allowBlank="1" showInputMessage="1" showErrorMessage="1" sqref="I159:M159" xr:uid="{1BA12102-6FA6-4431-8397-8105706C5E72}"/>
    <dataValidation type="whole" imeMode="halfAlpha" allowBlank="1" showInputMessage="1" showErrorMessage="1" error="7桁の数字を入力してください" sqref="I161:M161" xr:uid="{2BA7E88C-7EA1-4743-AF27-3109B25A3C89}">
      <formula1>0</formula1>
      <formula2>9999999</formula2>
    </dataValidation>
    <dataValidation imeMode="hiragana" allowBlank="1" showInputMessage="1" showErrorMessage="1" sqref="I163:Y163" xr:uid="{6C2A12D4-4170-4E1D-91AB-EF9A2437631C}"/>
    <dataValidation imeMode="halfAlpha" allowBlank="1" showInputMessage="1" showErrorMessage="1" sqref="I165:M165" xr:uid="{4ED57E2F-2608-4277-8CB7-F955878EDE51}"/>
    <dataValidation imeMode="halfAlpha" allowBlank="1" showInputMessage="1" showErrorMessage="1" sqref="I167:M167" xr:uid="{3264D951-F1AD-4DFF-82E5-B8599545CCE2}"/>
    <dataValidation imeMode="halfAlpha" allowBlank="1" showInputMessage="1" showErrorMessage="1" sqref="I169:Y169" xr:uid="{82B7FCE0-0006-4067-A350-78579DEC8D18}"/>
    <dataValidation type="date" imeMode="halfAlpha" allowBlank="1" showInputMessage="1" showErrorMessage="1" error="有効な日付を入力してください" sqref="I176:M176" xr:uid="{2F976018-60BE-402E-93FE-3580FA1D7052}">
      <formula1>92</formula1>
      <formula2>73415</formula2>
    </dataValidation>
    <dataValidation imeMode="hiragana" allowBlank="1" showInputMessage="1" showErrorMessage="1" sqref="I178:M178" xr:uid="{DC1B82A3-B9DE-41E4-96C2-6AB70F8397F7}"/>
    <dataValidation allowBlank="1" showInputMessage="1" showErrorMessage="1" sqref="B182 I203:M203 I214:M214 I220:M220 I239:M239 B244 Q488" xr:uid="{429DA5F8-8364-4848-973D-436ADD7D9074}"/>
    <dataValidation type="list" imeMode="halfAlpha" allowBlank="1" showInputMessage="1" showErrorMessage="1" error="リストから選択してください" sqref="K183:M183" xr:uid="{ABD75654-2CB1-44AF-92F3-CCEFA5D3B008}">
      <formula1>"○,　"</formula1>
    </dataValidation>
    <dataValidation type="list" imeMode="halfAlpha" allowBlank="1" showInputMessage="1" showErrorMessage="1" error="リストから選択してください" sqref="K184:M184" xr:uid="{40919CED-E689-4D3B-819B-5F94297C4B42}">
      <formula1>"○,　"</formula1>
    </dataValidation>
    <dataValidation type="list" imeMode="halfAlpha" allowBlank="1" showInputMessage="1" showErrorMessage="1" error="リストから選択してください" sqref="K185:M185" xr:uid="{36CA7D23-41D1-4CC7-90C3-1D7C2CD6DE1E}">
      <formula1>"○,　"</formula1>
    </dataValidation>
    <dataValidation type="list" imeMode="halfAlpha" allowBlank="1" showInputMessage="1" showErrorMessage="1" error="リストから選択してください" sqref="K186:M187" xr:uid="{547113FC-AF3D-45BE-8246-0EC62EEB1DC8}">
      <formula1>"○,　"</formula1>
    </dataValidation>
    <dataValidation type="whole" imeMode="halfAlpha" allowBlank="1" showInputMessage="1" showErrorMessage="1" error="有効な数字を入力してください" sqref="W186:X186" xr:uid="{10D250AB-160C-4EEE-887A-90FA080A16AE}">
      <formula1>0</formula1>
      <formula2>100</formula2>
    </dataValidation>
    <dataValidation type="whole" imeMode="halfAlpha" allowBlank="1" showInputMessage="1" showErrorMessage="1" error="有効な数字を入力してください" sqref="W187:X187" xr:uid="{B372D5D2-45FA-4458-9950-7DAE9F08F22C}">
      <formula1>0</formula1>
      <formula2>100</formula2>
    </dataValidation>
    <dataValidation type="whole" imeMode="halfAlpha" allowBlank="1" showInputMessage="1" showErrorMessage="1" error="有効な数字を入力してください" sqref="I189:M189" xr:uid="{59488E9C-AD1A-4A5C-BA8B-4B1C5DBACF37}">
      <formula1>0</formula1>
      <formula2>9999999999</formula2>
    </dataValidation>
    <dataValidation type="date" imeMode="halfAlpha" allowBlank="1" showInputMessage="1" showErrorMessage="1" error="有効な日付を入力してください" sqref="I191:M191" xr:uid="{E894B774-B077-4728-AA4B-2B3EDE6B2FEF}">
      <formula1>92</formula1>
      <formula2>73415</formula2>
    </dataValidation>
    <dataValidation type="date" imeMode="halfAlpha" allowBlank="1" showInputMessage="1" showErrorMessage="1" error="有効な日付を入力してください" sqref="I193:M193" xr:uid="{EBA3888C-A5F7-4260-9C70-A729AEE525E2}">
      <formula1>92</formula1>
      <formula2>73415</formula2>
    </dataValidation>
    <dataValidation type="date" imeMode="halfAlpha" allowBlank="1" showInputMessage="1" showErrorMessage="1" error="有効な日付を入力してください" sqref="I195:M195" xr:uid="{CA0DCE50-06B1-4DE2-8503-06972216D9EB}">
      <formula1>92</formula1>
      <formula2>73415</formula2>
    </dataValidation>
    <dataValidation type="date" imeMode="halfAlpha" allowBlank="1" showInputMessage="1" showErrorMessage="1" error="有効な日付を入力してください" sqref="O195:R195" xr:uid="{616F4B0D-BE7B-47B2-B746-E380CCFA6A89}">
      <formula1>92</formula1>
      <formula2>73415</formula2>
    </dataValidation>
    <dataValidation type="date" imeMode="halfAlpha" allowBlank="1" showInputMessage="1" showErrorMessage="1" error="有効な日付を入力してください" sqref="I197:M197" xr:uid="{54CDEAAF-726E-4F69-A4DE-4D34828D7E5B}">
      <formula1>92</formula1>
      <formula2>73415</formula2>
    </dataValidation>
    <dataValidation type="whole" imeMode="halfAlpha" allowBlank="1" showInputMessage="1" showErrorMessage="1" error="有効な数字を入力してください" sqref="I200:M200" xr:uid="{993E637B-C7CA-4AD1-BDC9-01D7FB18354E}">
      <formula1>0</formula1>
      <formula2>9999999999</formula2>
    </dataValidation>
    <dataValidation type="whole" imeMode="halfAlpha" allowBlank="1" showInputMessage="1" showErrorMessage="1" error="有効な数字を入力してください" sqref="I201:M201" xr:uid="{530479E5-3FEB-4723-9AE4-C9174CC7B0C5}">
      <formula1>0</formula1>
      <formula2>9999999999</formula2>
    </dataValidation>
    <dataValidation type="whole" imeMode="halfAlpha" allowBlank="1" showInputMessage="1" showErrorMessage="1" error="有効な数字を入力してください" sqref="I202:M202" xr:uid="{2052423F-B2EB-4218-B6C0-09A4AA0B742C}">
      <formula1>0</formula1>
      <formula2>9999999999</formula2>
    </dataValidation>
    <dataValidation type="whole" imeMode="halfAlpha" allowBlank="1" showInputMessage="1" showErrorMessage="1" error="有効な数字を入力してください" sqref="I204:M204" xr:uid="{3AEFEB6A-1927-4CA8-8412-AFF1E548783B}">
      <formula1>0</formula1>
      <formula2>9999999999</formula2>
    </dataValidation>
    <dataValidation type="list" imeMode="halfAlpha" allowBlank="1" showInputMessage="1" showErrorMessage="1" error="リストから選択してください" sqref="I206:M206" xr:uid="{31E00457-A5B0-4A73-BFE8-77E851A5A36C}">
      <formula1>"該当する,該当しない,　"</formula1>
    </dataValidation>
    <dataValidation type="whole" imeMode="halfAlpha" allowBlank="1" showInputMessage="1" showErrorMessage="1" error="有効な数字を入力してください。10兆円以上になる場合は、9,999,999,999と入力してください" sqref="I210:M210" xr:uid="{454CCB00-7437-423B-9D96-68E09F809E2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82CFDE63-82AC-4871-955E-127666E4589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6BA6F208-6A7B-461C-8158-386276FD5E0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3:M213" xr:uid="{861263A8-AD0F-4357-87E2-8836333F0A6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8:M218" xr:uid="{531308B6-7BA3-4C48-85C0-7185CD73D99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9:M219" xr:uid="{C08E7CD7-534E-4CA9-9727-D0F093C94E2A}">
      <formula1>-9999999999</formula1>
      <formula2>9999999999</formula2>
    </dataValidation>
    <dataValidation type="date" imeMode="halfAlpha" allowBlank="1" showInputMessage="1" showErrorMessage="1" error="有効な日付を入力してください" sqref="E231:I231" xr:uid="{6F5DCA6B-79F7-413C-B502-BD87D7B3F39E}">
      <formula1>92</formula1>
      <formula2>73415</formula2>
    </dataValidation>
    <dataValidation type="date" imeMode="halfAlpha" allowBlank="1" showInputMessage="1" showErrorMessage="1" error="有効な日付を入力してください" sqref="E232:I232" xr:uid="{75252DE0-B161-4762-B5BE-9F5076369707}">
      <formula1>92</formula1>
      <formula2>73415</formula2>
    </dataValidation>
    <dataValidation type="date" imeMode="halfAlpha" allowBlank="1" showInputMessage="1" showErrorMessage="1" error="有効な日付を入力してください" sqref="K231:N231" xr:uid="{72C8567C-AF66-478E-B218-6177D543A653}">
      <formula1>92</formula1>
      <formula2>73415</formula2>
    </dataValidation>
    <dataValidation type="date" imeMode="halfAlpha" allowBlank="1" showInputMessage="1" showErrorMessage="1" error="有効な日付を入力してください" sqref="K232:N232" xr:uid="{25A53B1D-1BC6-48B8-B3BB-AC7B97B39C95}">
      <formula1>92</formula1>
      <formula2>73415</formula2>
    </dataValidation>
    <dataValidation type="date" imeMode="halfAlpha" allowBlank="1" showInputMessage="1" showErrorMessage="1" error="有効な日付を入力してください" sqref="P231:R231" xr:uid="{5DCFB164-BF65-4075-8834-DE730AC026F7}">
      <formula1>92</formula1>
      <formula2>73415</formula2>
    </dataValidation>
    <dataValidation type="date" imeMode="halfAlpha" allowBlank="1" showInputMessage="1" showErrorMessage="1" error="有効な日付を入力してください" sqref="P232:R232" xr:uid="{95AC5B90-3F1D-4A71-89B9-85573355A1EA}">
      <formula1>92</formula1>
      <formula2>73415</formula2>
    </dataValidation>
    <dataValidation type="date" imeMode="halfAlpha" allowBlank="1" showInputMessage="1" showErrorMessage="1" error="有効な日付を入力してください" sqref="T231" xr:uid="{EC1E5149-167D-4C30-8585-D27DF5619236}">
      <formula1>92</formula1>
      <formula2>73415</formula2>
    </dataValidation>
    <dataValidation type="date" imeMode="halfAlpha" allowBlank="1" showInputMessage="1" showErrorMessage="1" error="有効な日付を入力してください" sqref="T232" xr:uid="{CE17BD73-1F26-4D2E-85EB-91E757E6FA1E}">
      <formula1>92</formula1>
      <formula2>73415</formula2>
    </dataValidation>
    <dataValidation type="whole" imeMode="halfAlpha" allowBlank="1" showInputMessage="1" showErrorMessage="1" error="有効な数字を入力してください。10兆円以上になる場合は、9,999,999,999と入力してください" sqref="E233:J233" xr:uid="{2B69197B-30A3-4C88-BCE5-F527AB23A7F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3:O233" xr:uid="{C752B70F-8741-439B-A970-306130DC19D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3:S233" xr:uid="{FC69568A-A464-4F1C-8C93-FA1CB1628C8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33:U233" xr:uid="{D7557AD8-A016-4232-A22B-D206EBDE43B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33:Y233" xr:uid="{071B018E-28BD-42A7-884D-9B34880525D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6:M236" xr:uid="{996A989C-D590-4D7A-B043-818E0AAD25F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7:M237" xr:uid="{FD3C1495-38EA-4B51-B30C-BB40F4F1777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8:M238" xr:uid="{17D13D5B-EDF5-4C85-9C83-FB521C824AD1}">
      <formula1>-9999999999</formula1>
      <formula2>9999999999</formula2>
    </dataValidation>
    <dataValidation type="list" imeMode="halfAlpha" allowBlank="1" showInputMessage="1" showErrorMessage="1" error="リストから選択してください" sqref="I245:J252" xr:uid="{58D4E3BB-6E52-4522-A1E1-A55209DECC3C}">
      <formula1>"①,②,③,④,　"</formula1>
    </dataValidation>
    <dataValidation type="list" imeMode="halfAlpha" allowBlank="1" showInputMessage="1" showErrorMessage="1" error="リストから選択してください" sqref="Q245" xr:uid="{78971E6D-96E4-4A9A-A899-97B04F205DBE}">
      <formula1>"○,　"</formula1>
    </dataValidation>
    <dataValidation type="list" imeMode="halfAlpha" allowBlank="1" showInputMessage="1" showErrorMessage="1" error="リストから選択してください" sqref="Q246" xr:uid="{39E3C48C-D4D5-4E51-89CA-D889EAAAB4E6}">
      <formula1>"○,　"</formula1>
    </dataValidation>
    <dataValidation type="list" imeMode="halfAlpha" allowBlank="1" showInputMessage="1" showErrorMessage="1" error="リストから選択してください" sqref="Q247" xr:uid="{F353DC77-C9C6-483D-B0A5-D203B3E07EEC}">
      <formula1>"○,　"</formula1>
    </dataValidation>
    <dataValidation type="list" imeMode="halfAlpha" allowBlank="1" showInputMessage="1" showErrorMessage="1" error="リストから選択してください" sqref="Q248" xr:uid="{211A0228-90B8-482F-A174-DB47FED964F1}">
      <formula1>"○,　"</formula1>
    </dataValidation>
    <dataValidation type="list" imeMode="halfAlpha" allowBlank="1" showInputMessage="1" showErrorMessage="1" error="リストから選択してください" sqref="Q249" xr:uid="{B80B3519-6EB2-47F0-9D05-B84B0BB8CE09}">
      <formula1>"○,　"</formula1>
    </dataValidation>
    <dataValidation type="list" imeMode="halfAlpha" allowBlank="1" showInputMessage="1" showErrorMessage="1" error="リストから選択してください" sqref="Q250" xr:uid="{927C344B-9A3F-499B-8B8B-B2601ECEED23}">
      <formula1>"○,　"</formula1>
    </dataValidation>
    <dataValidation type="list" imeMode="halfAlpha" allowBlank="1" showInputMessage="1" showErrorMessage="1" error="リストから選択してください" sqref="Q251" xr:uid="{B596C49E-3B88-4345-BC41-1D213FF14CB4}">
      <formula1>"○,　"</formula1>
    </dataValidation>
    <dataValidation type="list" imeMode="halfAlpha" allowBlank="1" showInputMessage="1" showErrorMessage="1" error="リストから選択してください" sqref="Q252" xr:uid="{ED946AD6-90A4-4349-9178-878B17B313AF}">
      <formula1>"○,　"</formula1>
    </dataValidation>
    <dataValidation type="list" imeMode="halfAlpha" allowBlank="1" showInputMessage="1" showErrorMessage="1" error="リストから選択してください" sqref="I253:J263" xr:uid="{6E8A1EAE-256D-4037-8282-CCE7747C664C}">
      <formula1>"①,②,③,④,　"</formula1>
    </dataValidation>
    <dataValidation type="list" imeMode="halfAlpha" allowBlank="1" showInputMessage="1" showErrorMessage="1" error="リストから選択してください" sqref="Q253" xr:uid="{39B8B981-940C-4462-9689-EC7AA76A8B11}">
      <formula1>"○,　"</formula1>
    </dataValidation>
    <dataValidation type="list" imeMode="halfAlpha" allowBlank="1" showInputMessage="1" showErrorMessage="1" error="リストから選択してください" sqref="Q254" xr:uid="{0A478737-1851-4122-90EE-2CE56118D78B}">
      <formula1>"○,　"</formula1>
    </dataValidation>
    <dataValidation type="list" imeMode="halfAlpha" allowBlank="1" showInputMessage="1" showErrorMessage="1" error="リストから選択してください" sqref="Q255" xr:uid="{923B75DB-9CC9-4C53-B3EB-A6EACA014A55}">
      <formula1>"○,　"</formula1>
    </dataValidation>
    <dataValidation type="list" imeMode="halfAlpha" allowBlank="1" showInputMessage="1" showErrorMessage="1" error="リストから選択してください" sqref="Q256" xr:uid="{4017A4E8-93EA-4CD3-BDED-6000B7F58959}">
      <formula1>"○,　"</formula1>
    </dataValidation>
    <dataValidation type="list" imeMode="halfAlpha" allowBlank="1" showInputMessage="1" showErrorMessage="1" error="リストから選択してください" sqref="Q257" xr:uid="{5B9FAC87-698A-4094-9F50-9771ADC4E8F6}">
      <formula1>"○,　"</formula1>
    </dataValidation>
    <dataValidation type="list" imeMode="halfAlpha" allowBlank="1" showInputMessage="1" showErrorMessage="1" error="リストから選択してください" sqref="Q258" xr:uid="{402BC10E-8759-43BD-8B0B-1BCF8BFD9F2E}">
      <formula1>"○,　"</formula1>
    </dataValidation>
    <dataValidation type="list" imeMode="halfAlpha" allowBlank="1" showInputMessage="1" showErrorMessage="1" error="リストから選択してください" sqref="Q259" xr:uid="{EA905E62-1391-42AB-B101-83B3C6FE8960}">
      <formula1>"○,　"</formula1>
    </dataValidation>
    <dataValidation type="list" imeMode="halfAlpha" allowBlank="1" showInputMessage="1" showErrorMessage="1" error="リストから選択してください" sqref="Q260" xr:uid="{DE192458-A4C4-4385-9916-87BAD27B451D}">
      <formula1>"○,　"</formula1>
    </dataValidation>
    <dataValidation type="list" imeMode="halfAlpha" allowBlank="1" showInputMessage="1" showErrorMessage="1" error="リストから選択してください" sqref="Q261" xr:uid="{BD1DEFD4-5023-4749-8CA7-7A7D8ED67459}">
      <formula1>"○,　"</formula1>
    </dataValidation>
    <dataValidation type="list" imeMode="halfAlpha" allowBlank="1" showInputMessage="1" showErrorMessage="1" error="リストから選択してください" sqref="Q262" xr:uid="{6FB27CB7-F114-44EA-A28B-6EE771A061F0}">
      <formula1>"○,　"</formula1>
    </dataValidation>
    <dataValidation type="list" imeMode="halfAlpha" allowBlank="1" showInputMessage="1" showErrorMessage="1" error="リストから選択してください" sqref="Q263" xr:uid="{E78B9712-B9A7-4EC6-A4E3-CCC1B4AF0119}">
      <formula1>"○,　"</formula1>
    </dataValidation>
    <dataValidation type="list" imeMode="halfAlpha" allowBlank="1" showInputMessage="1" showErrorMessage="1" error="リストから選択してください" sqref="I264:J272" xr:uid="{8C449DBA-0A88-4E85-9F6C-9EEE7C191019}">
      <formula1>"①,②,③,④,　"</formula1>
    </dataValidation>
    <dataValidation type="list" imeMode="halfAlpha" allowBlank="1" showInputMessage="1" showErrorMessage="1" error="リストから選択してください" sqref="Q264" xr:uid="{C7B3DC2B-A0F6-452B-9A2F-229875F6D6D8}">
      <formula1>"○,　"</formula1>
    </dataValidation>
    <dataValidation type="list" imeMode="halfAlpha" allowBlank="1" showInputMessage="1" showErrorMessage="1" error="リストから選択してください" sqref="Q265" xr:uid="{D4AD7F8E-1274-4A67-99CE-2D800230DF5B}">
      <formula1>"○,　"</formula1>
    </dataValidation>
    <dataValidation type="list" imeMode="halfAlpha" allowBlank="1" showInputMessage="1" showErrorMessage="1" error="リストから選択してください" sqref="Q266" xr:uid="{313CBA54-C2BC-4C1B-A4D8-FBF255CF3989}">
      <formula1>"○,　"</formula1>
    </dataValidation>
    <dataValidation type="list" imeMode="halfAlpha" allowBlank="1" showInputMessage="1" showErrorMessage="1" error="リストから選択してください" sqref="Q267" xr:uid="{9EF6242D-1EF0-416B-B09B-0CE4C1D4752E}">
      <formula1>"○,　"</formula1>
    </dataValidation>
    <dataValidation type="list" imeMode="halfAlpha" allowBlank="1" showInputMessage="1" showErrorMessage="1" error="リストから選択してください" sqref="Q268" xr:uid="{8F3D64E3-65F2-4041-B639-0DD1E61A795C}">
      <formula1>"○,　"</formula1>
    </dataValidation>
    <dataValidation type="list" imeMode="halfAlpha" allowBlank="1" showInputMessage="1" showErrorMessage="1" error="リストから選択してください" sqref="Q269" xr:uid="{518D8CD4-BA96-4596-8A76-C4C2034DEECF}">
      <formula1>"○,　"</formula1>
    </dataValidation>
    <dataValidation type="list" imeMode="halfAlpha" allowBlank="1" showInputMessage="1" showErrorMessage="1" error="リストから選択してください" sqref="Q270" xr:uid="{B915DAAE-17F9-42C0-AE70-6336EE21A839}">
      <formula1>"○,　"</formula1>
    </dataValidation>
    <dataValidation type="list" imeMode="halfAlpha" allowBlank="1" showInputMessage="1" showErrorMessage="1" error="リストから選択してください" sqref="Q271" xr:uid="{40268E50-065A-4E39-8B35-A3C9F63879E8}">
      <formula1>"○,　"</formula1>
    </dataValidation>
    <dataValidation type="list" imeMode="halfAlpha" allowBlank="1" showInputMessage="1" showErrorMessage="1" error="リストから選択してください" sqref="Q272" xr:uid="{8687E77C-9F57-41B4-9D1F-9E8783F25559}">
      <formula1>"○,　"</formula1>
    </dataValidation>
    <dataValidation type="list" imeMode="halfAlpha" allowBlank="1" showInputMessage="1" showErrorMessage="1" error="リストから選択してください" sqref="I273:J278" xr:uid="{51814A05-3CA6-45C0-BF48-E4E4CB90212D}">
      <formula1>"①,②,③,④,　"</formula1>
    </dataValidation>
    <dataValidation type="list" imeMode="halfAlpha" allowBlank="1" showInputMessage="1" showErrorMessage="1" error="リストから選択してください" sqref="Q273" xr:uid="{BAF9325C-014A-49E1-AEC8-DF4792D1CDB6}">
      <formula1>"○,　"</formula1>
    </dataValidation>
    <dataValidation type="list" imeMode="halfAlpha" allowBlank="1" showInputMessage="1" showErrorMessage="1" error="リストから選択してください" sqref="Q274" xr:uid="{ABB4FABE-DC57-49CF-8D87-0BE2962A0067}">
      <formula1>"○,　"</formula1>
    </dataValidation>
    <dataValidation type="list" imeMode="halfAlpha" allowBlank="1" showInputMessage="1" showErrorMessage="1" error="リストから選択してください" sqref="Q275" xr:uid="{5297BA46-6DE9-4C27-80B1-1948DDC67752}">
      <formula1>"○,　"</formula1>
    </dataValidation>
    <dataValidation type="list" imeMode="halfAlpha" allowBlank="1" showInputMessage="1" showErrorMessage="1" error="リストから選択してください" sqref="Q276" xr:uid="{276000E9-760B-48A2-BA98-CCCF0351C606}">
      <formula1>"○,　"</formula1>
    </dataValidation>
    <dataValidation type="list" imeMode="halfAlpha" allowBlank="1" showInputMessage="1" showErrorMessage="1" error="リストから選択してください" sqref="Q277" xr:uid="{2278C65A-023C-4DF7-B5B9-ED9BB977BD4E}">
      <formula1>"○,　"</formula1>
    </dataValidation>
    <dataValidation type="list" imeMode="halfAlpha" allowBlank="1" showInputMessage="1" showErrorMessage="1" error="リストから選択してください" sqref="Q278" xr:uid="{943EDA40-D68B-4CF2-A151-6DD8E36BBCC1}">
      <formula1>"○,　"</formula1>
    </dataValidation>
    <dataValidation type="list" imeMode="halfAlpha" allowBlank="1" showInputMessage="1" showErrorMessage="1" error="リストから選択してください" sqref="I279:J289" xr:uid="{D0B7BBE6-8A77-45E2-857B-D74EE5B2DA18}">
      <formula1>"①,②,③,④,　"</formula1>
    </dataValidation>
    <dataValidation type="list" imeMode="halfAlpha" allowBlank="1" showInputMessage="1" showErrorMessage="1" error="リストから選択してください" sqref="Q279" xr:uid="{253E9E5C-7549-42E9-B6F8-85875DB1B4C8}">
      <formula1>"○,　"</formula1>
    </dataValidation>
    <dataValidation type="list" imeMode="halfAlpha" allowBlank="1" showInputMessage="1" showErrorMessage="1" error="リストから選択してください" sqref="Q280" xr:uid="{054B18F7-35CC-4957-8E7C-2D949C553046}">
      <formula1>"○,　"</formula1>
    </dataValidation>
    <dataValidation type="list" imeMode="halfAlpha" allowBlank="1" showInputMessage="1" showErrorMessage="1" error="リストから選択してください" sqref="Q281" xr:uid="{FB6879DA-7238-4783-A362-58F5F5D51A43}">
      <formula1>"○,　"</formula1>
    </dataValidation>
    <dataValidation type="list" imeMode="halfAlpha" allowBlank="1" showInputMessage="1" showErrorMessage="1" error="リストから選択してください" sqref="Q282" xr:uid="{D4A034D2-C918-4A6A-B19A-81DEE12ADC90}">
      <formula1>"○,　"</formula1>
    </dataValidation>
    <dataValidation type="list" imeMode="halfAlpha" allowBlank="1" showInputMessage="1" showErrorMessage="1" error="リストから選択してください" sqref="Q283" xr:uid="{1D81A269-E389-487F-9D6D-B9897D6C5DCF}">
      <formula1>"○,　"</formula1>
    </dataValidation>
    <dataValidation type="list" imeMode="halfAlpha" allowBlank="1" showInputMessage="1" showErrorMessage="1" error="リストから選択してください" sqref="Q284" xr:uid="{0BCA8A55-6E19-45EF-BC9B-53B2FA53A5D2}">
      <formula1>"○,　"</formula1>
    </dataValidation>
    <dataValidation type="list" imeMode="halfAlpha" allowBlank="1" showInputMessage="1" showErrorMessage="1" error="リストから選択してください" sqref="Q285" xr:uid="{9301A1D4-AE17-4599-850B-7186FA74FA3B}">
      <formula1>"○,　"</formula1>
    </dataValidation>
    <dataValidation type="list" imeMode="halfAlpha" allowBlank="1" showInputMessage="1" showErrorMessage="1" error="リストから選択してください" sqref="Q286" xr:uid="{6D7271F1-F5BE-4EC3-A3B5-894A2DE15EA3}">
      <formula1>"○,　"</formula1>
    </dataValidation>
    <dataValidation type="list" imeMode="halfAlpha" allowBlank="1" showInputMessage="1" showErrorMessage="1" error="リストから選択してください" sqref="Q287" xr:uid="{BAB88D91-A0E5-4129-889C-1DCF61E9AD0B}">
      <formula1>"○,　"</formula1>
    </dataValidation>
    <dataValidation type="list" imeMode="halfAlpha" allowBlank="1" showInputMessage="1" showErrorMessage="1" error="リストから選択してください" sqref="Q288" xr:uid="{21DDD525-978D-4296-ABC0-830F67A1FE40}">
      <formula1>"○,　"</formula1>
    </dataValidation>
    <dataValidation type="list" imeMode="halfAlpha" allowBlank="1" showInputMessage="1" showErrorMessage="1" error="リストから選択してください" sqref="Q289" xr:uid="{DD99054B-24CF-4B22-827B-613DC1692BFD}">
      <formula1>"○,　"</formula1>
    </dataValidation>
    <dataValidation type="list" imeMode="halfAlpha" allowBlank="1" showInputMessage="1" showErrorMessage="1" error="リストから選択してください" sqref="I290:J300" xr:uid="{2F0FA1B4-E9F6-4C5F-9F78-FBF92435911B}">
      <formula1>"①,②,③,④,　"</formula1>
    </dataValidation>
    <dataValidation type="list" imeMode="halfAlpha" allowBlank="1" showInputMessage="1" showErrorMessage="1" error="リストから選択してください" sqref="Q290" xr:uid="{61A205FF-630B-4F84-B807-82DEDC8731F7}">
      <formula1>"○,　"</formula1>
    </dataValidation>
    <dataValidation type="list" imeMode="halfAlpha" allowBlank="1" showInputMessage="1" showErrorMessage="1" error="リストから選択してください" sqref="Q291" xr:uid="{7835EF30-0B06-41C6-A563-CEFE3F40086C}">
      <formula1>"○,　"</formula1>
    </dataValidation>
    <dataValidation type="list" imeMode="halfAlpha" allowBlank="1" showInputMessage="1" showErrorMessage="1" error="リストから選択してください" sqref="Q292" xr:uid="{96C30FFA-DC52-484B-8A2F-19BF25430412}">
      <formula1>"○,　"</formula1>
    </dataValidation>
    <dataValidation type="list" imeMode="halfAlpha" allowBlank="1" showInputMessage="1" showErrorMessage="1" error="リストから選択してください" sqref="Q293" xr:uid="{12002520-C157-476E-9685-F7734E9BA501}">
      <formula1>"○,　"</formula1>
    </dataValidation>
    <dataValidation type="list" imeMode="halfAlpha" allowBlank="1" showInputMessage="1" showErrorMessage="1" error="リストから選択してください" sqref="Q294" xr:uid="{29C8D650-59E2-4C1F-BEAE-BAB0520521BA}">
      <formula1>"○,　"</formula1>
    </dataValidation>
    <dataValidation type="list" imeMode="halfAlpha" allowBlank="1" showInputMessage="1" showErrorMessage="1" error="リストから選択してください" sqref="Q295" xr:uid="{A22853CC-079A-4902-8670-9F6A08A86521}">
      <formula1>"○,　"</formula1>
    </dataValidation>
    <dataValidation type="list" imeMode="halfAlpha" allowBlank="1" showInputMessage="1" showErrorMessage="1" error="リストから選択してください" sqref="Q296" xr:uid="{A89803B7-EA01-4716-B68D-1DAF6703E6BD}">
      <formula1>"○,　"</formula1>
    </dataValidation>
    <dataValidation type="list" imeMode="halfAlpha" allowBlank="1" showInputMessage="1" showErrorMessage="1" error="リストから選択してください" sqref="Q297" xr:uid="{59695E75-B6FD-4410-9EA4-9DE0261A1810}">
      <formula1>"○,　"</formula1>
    </dataValidation>
    <dataValidation type="list" imeMode="halfAlpha" allowBlank="1" showInputMessage="1" showErrorMessage="1" error="リストから選択してください" sqref="Q298" xr:uid="{7D6B66AD-F61F-484B-9FCA-CA332653DC61}">
      <formula1>"○,　"</formula1>
    </dataValidation>
    <dataValidation type="list" imeMode="halfAlpha" allowBlank="1" showInputMessage="1" showErrorMessage="1" error="リストから選択してください" sqref="Q299" xr:uid="{AAEEB3A1-8AD2-4998-B31C-95CDBF3618A6}">
      <formula1>"○,　"</formula1>
    </dataValidation>
    <dataValidation type="list" imeMode="halfAlpha" allowBlank="1" showInputMessage="1" showErrorMessage="1" error="リストから選択してください" sqref="Q300" xr:uid="{9CA4BA99-9769-4B32-BD74-A704C85F0F9D}">
      <formula1>"○,　"</formula1>
    </dataValidation>
    <dataValidation type="list" imeMode="halfAlpha" allowBlank="1" showInputMessage="1" showErrorMessage="1" error="リストから選択してください" sqref="I301:J306" xr:uid="{9E385D62-E9B1-4949-B76E-B8C313867513}">
      <formula1>"①,②,③,④,　"</formula1>
    </dataValidation>
    <dataValidation type="list" imeMode="halfAlpha" allowBlank="1" showInputMessage="1" showErrorMessage="1" error="リストから選択してください" sqref="Q301" xr:uid="{19620C46-542B-4E1A-BA38-D8253B8FFF4D}">
      <formula1>"○,　"</formula1>
    </dataValidation>
    <dataValidation type="list" imeMode="halfAlpha" allowBlank="1" showInputMessage="1" showErrorMessage="1" error="リストから選択してください" sqref="Q302" xr:uid="{DA0E8FDE-EB30-4337-BEFF-52C412E49DAF}">
      <formula1>"○,　"</formula1>
    </dataValidation>
    <dataValidation type="list" imeMode="halfAlpha" allowBlank="1" showInputMessage="1" showErrorMessage="1" error="リストから選択してください" sqref="Q303" xr:uid="{5428026A-2866-4FD6-97B0-F88C7DE1A775}">
      <formula1>"○,　"</formula1>
    </dataValidation>
    <dataValidation type="list" imeMode="halfAlpha" allowBlank="1" showInputMessage="1" showErrorMessage="1" error="リストから選択してください" sqref="Q304" xr:uid="{602497FD-78F0-4A96-8492-D5D88221290E}">
      <formula1>"○,　"</formula1>
    </dataValidation>
    <dataValidation type="list" imeMode="halfAlpha" allowBlank="1" showInputMessage="1" showErrorMessage="1" error="リストから選択してください" sqref="Q305" xr:uid="{CC7BC47B-80B9-461A-8852-7A972D38E4E2}">
      <formula1>"○,　"</formula1>
    </dataValidation>
    <dataValidation type="list" imeMode="halfAlpha" allowBlank="1" showInputMessage="1" showErrorMessage="1" error="リストから選択してください" sqref="Q306" xr:uid="{AF9D0F9E-90E9-4F5A-9F10-5D12C5C5A0B9}">
      <formula1>"○,　"</formula1>
    </dataValidation>
    <dataValidation type="list" imeMode="halfAlpha" allowBlank="1" showInputMessage="1" showErrorMessage="1" error="リストから選択してください" sqref="I307:J316" xr:uid="{0B33C089-0459-4C99-9CF7-B505719DF794}">
      <formula1>"①,②,③,④,　"</formula1>
    </dataValidation>
    <dataValidation type="list" imeMode="halfAlpha" allowBlank="1" showInputMessage="1" showErrorMessage="1" error="リストから選択してください" sqref="Q307" xr:uid="{7D76F7C5-E65E-45E7-9FB7-5C97877DD9DC}">
      <formula1>"○,　"</formula1>
    </dataValidation>
    <dataValidation type="list" imeMode="halfAlpha" allowBlank="1" showInputMessage="1" showErrorMessage="1" error="リストから選択してください" sqref="Q308" xr:uid="{FD20F49C-C8D4-4106-AF2E-0BEC9EC07336}">
      <formula1>"○,　"</formula1>
    </dataValidation>
    <dataValidation type="list" imeMode="halfAlpha" allowBlank="1" showInputMessage="1" showErrorMessage="1" error="リストから選択してください" sqref="Q309" xr:uid="{49E8BFCD-FF02-4696-9BD6-048CCC566E03}">
      <formula1>"○,　"</formula1>
    </dataValidation>
    <dataValidation type="list" imeMode="halfAlpha" allowBlank="1" showInputMessage="1" showErrorMessage="1" error="リストから選択してください" sqref="Q310" xr:uid="{239392FE-C819-4345-B050-67B1DCBB459A}">
      <formula1>"○,　"</formula1>
    </dataValidation>
    <dataValidation type="list" imeMode="halfAlpha" allowBlank="1" showInputMessage="1" showErrorMessage="1" error="リストから選択してください" sqref="Q311" xr:uid="{F1BE8D99-0843-4731-8868-030FB6B8E6AF}">
      <formula1>"○,　"</formula1>
    </dataValidation>
    <dataValidation type="list" imeMode="halfAlpha" allowBlank="1" showInputMessage="1" showErrorMessage="1" error="リストから選択してください" sqref="Q312" xr:uid="{E2BC61C3-8617-4C51-AC61-C352CE9618DE}">
      <formula1>"○,　"</formula1>
    </dataValidation>
    <dataValidation type="list" imeMode="halfAlpha" allowBlank="1" showInputMessage="1" showErrorMessage="1" error="リストから選択してください" sqref="Q313" xr:uid="{190E8E3C-9EA4-4B6C-9DAC-6E52996A9E2E}">
      <formula1>"○,　"</formula1>
    </dataValidation>
    <dataValidation type="list" imeMode="halfAlpha" allowBlank="1" showInputMessage="1" showErrorMessage="1" error="リストから選択してください" sqref="Q314" xr:uid="{8E8DB21F-377D-4159-B4C2-9CDEDF6FEA72}">
      <formula1>"○,　"</formula1>
    </dataValidation>
    <dataValidation type="list" imeMode="halfAlpha" allowBlank="1" showInputMessage="1" showErrorMessage="1" error="リストから選択してください" sqref="Q315" xr:uid="{5FE63EC9-F076-4793-985A-B44CFE26C935}">
      <formula1>"○,　"</formula1>
    </dataValidation>
    <dataValidation type="list" imeMode="halfAlpha" allowBlank="1" showInputMessage="1" showErrorMessage="1" error="リストから選択してください" sqref="Q316" xr:uid="{40BFC651-F652-48CF-9A18-99C8560991A9}">
      <formula1>"○,　"</formula1>
    </dataValidation>
    <dataValidation type="list" imeMode="halfAlpha" allowBlank="1" showInputMessage="1" showErrorMessage="1" error="リストから選択してください" sqref="I317:J324" xr:uid="{28EB1FCC-8D13-4127-9291-A3584E8B1A5B}">
      <formula1>"①,②,③,④,　"</formula1>
    </dataValidation>
    <dataValidation type="list" imeMode="halfAlpha" allowBlank="1" showInputMessage="1" showErrorMessage="1" error="リストから選択してください" sqref="Q317" xr:uid="{8DC7FAF1-00FC-439F-A548-11D0BE93FF2D}">
      <formula1>"○,　"</formula1>
    </dataValidation>
    <dataValidation type="list" imeMode="halfAlpha" allowBlank="1" showInputMessage="1" showErrorMessage="1" error="リストから選択してください" sqref="Q318" xr:uid="{A0205EFA-B96F-4293-AAA3-93B4F8EEC385}">
      <formula1>"○,　"</formula1>
    </dataValidation>
    <dataValidation type="list" imeMode="halfAlpha" allowBlank="1" showInputMessage="1" showErrorMessage="1" error="リストから選択してください" sqref="Q319" xr:uid="{0B40D22F-A0C1-47D8-8ABB-CBC2421AACC6}">
      <formula1>"○,　"</formula1>
    </dataValidation>
    <dataValidation type="list" imeMode="halfAlpha" allowBlank="1" showInputMessage="1" showErrorMessage="1" error="リストから選択してください" sqref="Q320" xr:uid="{D01AF4A0-E8B6-479B-B21C-48EA138F5F44}">
      <formula1>"○,　"</formula1>
    </dataValidation>
    <dataValidation type="list" imeMode="halfAlpha" allowBlank="1" showInputMessage="1" showErrorMessage="1" error="リストから選択してください" sqref="Q321" xr:uid="{A7122668-69A9-40E3-A356-2E3BE4F91D0A}">
      <formula1>"○,　"</formula1>
    </dataValidation>
    <dataValidation type="list" imeMode="halfAlpha" allowBlank="1" showInputMessage="1" showErrorMessage="1" error="リストから選択してください" sqref="Q322" xr:uid="{D10762E8-FC02-4FEA-BADD-12D3A4378076}">
      <formula1>"○,　"</formula1>
    </dataValidation>
    <dataValidation type="list" imeMode="halfAlpha" allowBlank="1" showInputMessage="1" showErrorMessage="1" error="リストから選択してください" sqref="Q323" xr:uid="{C61B9CE5-55A8-49F0-91E2-657778C09ECD}">
      <formula1>"○,　"</formula1>
    </dataValidation>
    <dataValidation type="list" imeMode="halfAlpha" allowBlank="1" showInputMessage="1" showErrorMessage="1" error="リストから選択してください" sqref="Q324" xr:uid="{335EFF71-CA5A-48B2-B446-2EA55039D2A0}">
      <formula1>"○,　"</formula1>
    </dataValidation>
    <dataValidation type="list" imeMode="halfAlpha" allowBlank="1" showInputMessage="1" showErrorMessage="1" error="リストから選択してください" sqref="I325:J334" xr:uid="{CFFC237B-77C6-489D-8CCD-C2E79EFCF157}">
      <formula1>"①,②,③,④,　"</formula1>
    </dataValidation>
    <dataValidation type="list" imeMode="halfAlpha" allowBlank="1" showInputMessage="1" showErrorMessage="1" error="リストから選択してください" sqref="Q325" xr:uid="{A7DC3D01-2698-41A8-9518-014AB6A9C8C7}">
      <formula1>"○,　"</formula1>
    </dataValidation>
    <dataValidation type="list" imeMode="halfAlpha" allowBlank="1" showInputMessage="1" showErrorMessage="1" error="リストから選択してください" sqref="Q326" xr:uid="{D365D795-5D48-4136-8B80-B99560F7BF60}">
      <formula1>"○,　"</formula1>
    </dataValidation>
    <dataValidation type="list" imeMode="halfAlpha" allowBlank="1" showInputMessage="1" showErrorMessage="1" error="リストから選択してください" sqref="Q327" xr:uid="{85761BE4-7197-4FDC-A40E-249FBD354604}">
      <formula1>"○,　"</formula1>
    </dataValidation>
    <dataValidation type="list" imeMode="halfAlpha" allowBlank="1" showInputMessage="1" showErrorMessage="1" error="リストから選択してください" sqref="Q328" xr:uid="{3C36B997-BAA8-4656-85BC-388F3E2A5A31}">
      <formula1>"○,　"</formula1>
    </dataValidation>
    <dataValidation type="list" imeMode="halfAlpha" allowBlank="1" showInputMessage="1" showErrorMessage="1" error="リストから選択してください" sqref="Q329" xr:uid="{AC7EF5BD-78F6-4C53-8822-780F2E4EAEEA}">
      <formula1>"○,　"</formula1>
    </dataValidation>
    <dataValidation type="list" imeMode="halfAlpha" allowBlank="1" showInputMessage="1" showErrorMessage="1" error="リストから選択してください" sqref="Q330" xr:uid="{7745DAE2-6D02-4FB5-B75B-D80EF98BFA04}">
      <formula1>"○,　"</formula1>
    </dataValidation>
    <dataValidation type="list" imeMode="halfAlpha" allowBlank="1" showInputMessage="1" showErrorMessage="1" error="リストから選択してください" sqref="Q331" xr:uid="{036EA2B7-921D-4835-A9D5-55DED538EED8}">
      <formula1>"○,　"</formula1>
    </dataValidation>
    <dataValidation type="list" imeMode="halfAlpha" allowBlank="1" showInputMessage="1" showErrorMessage="1" error="リストから選択してください" sqref="Q332" xr:uid="{3CA02980-E01C-40FF-AE5B-36F4C8281F42}">
      <formula1>"○,　"</formula1>
    </dataValidation>
    <dataValidation type="list" imeMode="halfAlpha" allowBlank="1" showInputMessage="1" showErrorMessage="1" error="リストから選択してください" sqref="Q333" xr:uid="{2AEBADA7-95B3-4B02-B3D2-A535B5FBFCC9}">
      <formula1>"○,　"</formula1>
    </dataValidation>
    <dataValidation type="list" imeMode="halfAlpha" allowBlank="1" showInputMessage="1" showErrorMessage="1" error="リストから選択してください" sqref="Q334" xr:uid="{FEB4C93B-C064-4D4E-813F-2D4317CB41EE}">
      <formula1>"○,　"</formula1>
    </dataValidation>
    <dataValidation type="list" imeMode="halfAlpha" allowBlank="1" showInputMessage="1" showErrorMessage="1" error="リストから選択してください" sqref="I335:J346" xr:uid="{10740536-5A70-44BF-B196-6E6F3B548036}">
      <formula1>"①,②,③,④,　"</formula1>
    </dataValidation>
    <dataValidation type="list" imeMode="halfAlpha" allowBlank="1" showInputMessage="1" showErrorMessage="1" error="リストから選択してください" sqref="Q335" xr:uid="{B987FCF5-3FD4-49B1-B942-F7FF1A34D8F6}">
      <formula1>"○,　"</formula1>
    </dataValidation>
    <dataValidation type="list" imeMode="halfAlpha" allowBlank="1" showInputMessage="1" showErrorMessage="1" error="リストから選択してください" sqref="Q336" xr:uid="{BAEE1CB3-60E2-4402-9CB8-FB6FB065BBDF}">
      <formula1>"○,　"</formula1>
    </dataValidation>
    <dataValidation type="list" imeMode="halfAlpha" allowBlank="1" showInputMessage="1" showErrorMessage="1" error="リストから選択してください" sqref="Q337" xr:uid="{5677188F-2391-4BF2-B6CA-B10917ECB73A}">
      <formula1>"○,　"</formula1>
    </dataValidation>
    <dataValidation type="list" imeMode="halfAlpha" allowBlank="1" showInputMessage="1" showErrorMessage="1" error="リストから選択してください" sqref="Q338" xr:uid="{7997140F-A0B1-4F0B-B752-2D6EE2C65884}">
      <formula1>"○,　"</formula1>
    </dataValidation>
    <dataValidation type="list" imeMode="halfAlpha" allowBlank="1" showInputMessage="1" showErrorMessage="1" error="リストから選択してください" sqref="Q339" xr:uid="{0DE75422-0E3A-432A-8114-AF0516759EE4}">
      <formula1>"○,　"</formula1>
    </dataValidation>
    <dataValidation type="list" imeMode="halfAlpha" allowBlank="1" showInputMessage="1" showErrorMessage="1" error="リストから選択してください" sqref="Q340" xr:uid="{8DC6B3AF-8241-4F89-BFA9-E2029E21A345}">
      <formula1>"○,　"</formula1>
    </dataValidation>
    <dataValidation type="list" imeMode="halfAlpha" allowBlank="1" showInputMessage="1" showErrorMessage="1" error="リストから選択してください" sqref="Q341" xr:uid="{7334F63C-A73A-4599-8F07-2B75702788BB}">
      <formula1>"○,　"</formula1>
    </dataValidation>
    <dataValidation type="list" imeMode="halfAlpha" allowBlank="1" showInputMessage="1" showErrorMessage="1" error="リストから選択してください" sqref="Q342" xr:uid="{3F7484B1-C199-4D39-9957-E5B6BE181FDE}">
      <formula1>"○,　"</formula1>
    </dataValidation>
    <dataValidation type="list" imeMode="halfAlpha" allowBlank="1" showInputMessage="1" showErrorMessage="1" error="リストから選択してください" sqref="Q343" xr:uid="{B31866D5-893C-4245-B47A-53E51D36CC8E}">
      <formula1>"○,　"</formula1>
    </dataValidation>
    <dataValidation type="list" imeMode="halfAlpha" allowBlank="1" showInputMessage="1" showErrorMessage="1" error="リストから選択してください" sqref="Q344" xr:uid="{28C29CAA-A8D1-4CB5-96A4-1A1732B89095}">
      <formula1>"○,　"</formula1>
    </dataValidation>
    <dataValidation type="list" imeMode="halfAlpha" allowBlank="1" showInputMessage="1" showErrorMessage="1" error="リストから選択してください" sqref="Q345" xr:uid="{D5748240-908E-4BAE-8D40-08C710229898}">
      <formula1>"○,　"</formula1>
    </dataValidation>
    <dataValidation type="list" imeMode="halfAlpha" allowBlank="1" showInputMessage="1" showErrorMessage="1" error="リストから選択してください" sqref="Q346" xr:uid="{889F46FF-4079-44D3-9607-9D28961A99EE}">
      <formula1>"○,　"</formula1>
    </dataValidation>
    <dataValidation type="list" imeMode="halfAlpha" allowBlank="1" showInputMessage="1" showErrorMessage="1" error="リストから選択してください" sqref="I347:J353" xr:uid="{A693BF8A-E42B-44C5-B800-8442ACC3CFCE}">
      <formula1>"①,②,③,④,　"</formula1>
    </dataValidation>
    <dataValidation type="list" imeMode="halfAlpha" allowBlank="1" showInputMessage="1" showErrorMessage="1" error="リストから選択してください" sqref="Q347" xr:uid="{41461F5D-4F78-450D-A5B7-CC9A62F0721F}">
      <formula1>"○,　"</formula1>
    </dataValidation>
    <dataValidation type="list" imeMode="halfAlpha" allowBlank="1" showInputMessage="1" showErrorMessage="1" error="リストから選択してください" sqref="Q348" xr:uid="{BC3620B0-9A5F-4437-8D34-9D2C211EC3EF}">
      <formula1>"○,　"</formula1>
    </dataValidation>
    <dataValidation type="list" imeMode="halfAlpha" allowBlank="1" showInputMessage="1" showErrorMessage="1" error="リストから選択してください" sqref="Q349" xr:uid="{BBBBA798-9A86-406D-92E7-7269A918406F}">
      <formula1>"○,　"</formula1>
    </dataValidation>
    <dataValidation type="list" imeMode="halfAlpha" allowBlank="1" showInputMessage="1" showErrorMessage="1" error="リストから選択してください" sqref="Q350" xr:uid="{513EC424-75DC-4EF1-AD55-EC5F0B10D5AF}">
      <formula1>"○,　"</formula1>
    </dataValidation>
    <dataValidation type="list" imeMode="halfAlpha" allowBlank="1" showInputMessage="1" showErrorMessage="1" error="リストから選択してください" sqref="Q351" xr:uid="{27630A63-EA5E-4636-AB7E-AFE6A0379146}">
      <formula1>"○,　"</formula1>
    </dataValidation>
    <dataValidation type="list" imeMode="halfAlpha" allowBlank="1" showInputMessage="1" showErrorMessage="1" error="リストから選択してください" sqref="Q352" xr:uid="{82A97580-DBFE-4926-9FC1-4052C882CE0A}">
      <formula1>"○,　"</formula1>
    </dataValidation>
    <dataValidation type="list" imeMode="halfAlpha" allowBlank="1" showInputMessage="1" showErrorMessage="1" error="リストから選択してください" sqref="Q353" xr:uid="{B20E019A-2DB0-4FD4-B204-ADA29E482696}">
      <formula1>"○,　"</formula1>
    </dataValidation>
    <dataValidation type="list" imeMode="halfAlpha" allowBlank="1" showInputMessage="1" showErrorMessage="1" error="リストから選択してください" sqref="I354:J359" xr:uid="{BE0E3B5D-0CD5-43E5-B85E-F6FB881909EC}">
      <formula1>"①,②,③,④,　"</formula1>
    </dataValidation>
    <dataValidation type="list" imeMode="halfAlpha" allowBlank="1" showInputMessage="1" showErrorMessage="1" error="リストから選択してください" sqref="Q354" xr:uid="{E41EB115-71BE-4F1A-BB06-8992C5EE932A}">
      <formula1>"○,　"</formula1>
    </dataValidation>
    <dataValidation type="list" imeMode="halfAlpha" allowBlank="1" showInputMessage="1" showErrorMessage="1" error="リストから選択してください" sqref="Q355" xr:uid="{65176DAF-0BEA-4FB7-BF3A-AF44A615E62A}">
      <formula1>"○,　"</formula1>
    </dataValidation>
    <dataValidation type="list" imeMode="halfAlpha" allowBlank="1" showInputMessage="1" showErrorMessage="1" error="リストから選択してください" sqref="Q356" xr:uid="{0479C9D0-D0AC-40E1-9FD8-3C60BFF5FFBB}">
      <formula1>"○,　"</formula1>
    </dataValidation>
    <dataValidation type="list" imeMode="halfAlpha" allowBlank="1" showInputMessage="1" showErrorMessage="1" error="リストから選択してください" sqref="Q357" xr:uid="{7F1560AC-8E2F-4904-942F-400B94022B12}">
      <formula1>"○,　"</formula1>
    </dataValidation>
    <dataValidation type="list" imeMode="halfAlpha" allowBlank="1" showInputMessage="1" showErrorMessage="1" error="リストから選択してください" sqref="Q358" xr:uid="{1F75E349-6CD5-4323-A71B-457390EAEBD4}">
      <formula1>"○,　"</formula1>
    </dataValidation>
    <dataValidation type="list" imeMode="halfAlpha" allowBlank="1" showInputMessage="1" showErrorMessage="1" error="リストから選択してください" sqref="Q359" xr:uid="{0ECF23AA-99D2-4C3C-A50B-55167DFD589F}">
      <formula1>"○,　"</formula1>
    </dataValidation>
    <dataValidation type="list" imeMode="halfAlpha" allowBlank="1" showInputMessage="1" showErrorMessage="1" error="リストから選択してください" sqref="I360:J368" xr:uid="{337ED228-3564-4379-A322-4AA69132BCF9}">
      <formula1>"①,②,③,④,　"</formula1>
    </dataValidation>
    <dataValidation type="list" imeMode="halfAlpha" allowBlank="1" showInputMessage="1" showErrorMessage="1" error="リストから選択してください" sqref="Q360" xr:uid="{5E8159A9-E3DF-4AEF-9460-73F1D66C4FB3}">
      <formula1>"○,　"</formula1>
    </dataValidation>
    <dataValidation type="list" imeMode="halfAlpha" allowBlank="1" showInputMessage="1" showErrorMessage="1" error="リストから選択してください" sqref="Q361" xr:uid="{AFE027FC-8038-42F9-A73A-E6F9BCD53C62}">
      <formula1>"○,　"</formula1>
    </dataValidation>
    <dataValidation type="list" imeMode="halfAlpha" allowBlank="1" showInputMessage="1" showErrorMessage="1" error="リストから選択してください" sqref="Q362" xr:uid="{7D201262-B210-4267-B299-72A269765A52}">
      <formula1>"○,　"</formula1>
    </dataValidation>
    <dataValidation type="list" imeMode="halfAlpha" allowBlank="1" showInputMessage="1" showErrorMessage="1" error="リストから選択してください" sqref="Q363" xr:uid="{EF79C1C0-1A76-412D-BD21-BBC4A5276D35}">
      <formula1>"○,　"</formula1>
    </dataValidation>
    <dataValidation type="list" imeMode="halfAlpha" allowBlank="1" showInputMessage="1" showErrorMessage="1" error="リストから選択してください" sqref="Q364" xr:uid="{C1CC66C0-063E-4764-BAF4-93B2E69CAE60}">
      <formula1>"○,　"</formula1>
    </dataValidation>
    <dataValidation type="list" imeMode="halfAlpha" allowBlank="1" showInputMessage="1" showErrorMessage="1" error="リストから選択してください" sqref="Q365" xr:uid="{0A181F3F-EF14-4769-AD1A-488F37B52C79}">
      <formula1>"○,　"</formula1>
    </dataValidation>
    <dataValidation type="list" imeMode="halfAlpha" allowBlank="1" showInputMessage="1" showErrorMessage="1" error="リストから選択してください" sqref="Q366" xr:uid="{EC014595-7FAA-4935-A198-C8F10550D5C1}">
      <formula1>"○,　"</formula1>
    </dataValidation>
    <dataValidation type="list" imeMode="halfAlpha" allowBlank="1" showInputMessage="1" showErrorMessage="1" error="リストから選択してください" sqref="Q367" xr:uid="{442EB3A9-84F6-4D31-8521-116A44D1A1C1}">
      <formula1>"○,　"</formula1>
    </dataValidation>
    <dataValidation type="list" imeMode="halfAlpha" allowBlank="1" showInputMessage="1" showErrorMessage="1" error="リストから選択してください" sqref="Q368" xr:uid="{54BC4E2E-F3E7-49A8-96DD-09FCDC6E76E2}">
      <formula1>"○,　"</formula1>
    </dataValidation>
    <dataValidation type="list" imeMode="halfAlpha" allowBlank="1" showInputMessage="1" showErrorMessage="1" error="リストから選択してください" sqref="I369:J376" xr:uid="{1BE7658C-F82B-461E-A338-423D63F8F6E6}">
      <formula1>"①,②,③,④,　"</formula1>
    </dataValidation>
    <dataValidation type="list" imeMode="halfAlpha" allowBlank="1" showInputMessage="1" showErrorMessage="1" error="リストから選択してください" sqref="Q369" xr:uid="{D0949A89-0A14-4FAD-BAEB-CB812F650327}">
      <formula1>"○,　"</formula1>
    </dataValidation>
    <dataValidation type="list" imeMode="halfAlpha" allowBlank="1" showInputMessage="1" showErrorMessage="1" error="リストから選択してください" sqref="Q370" xr:uid="{33F4968A-D21B-47CB-A376-6CF6AC70D48B}">
      <formula1>"○,　"</formula1>
    </dataValidation>
    <dataValidation type="list" imeMode="halfAlpha" allowBlank="1" showInputMessage="1" showErrorMessage="1" error="リストから選択してください" sqref="Q371" xr:uid="{81F2E071-6651-4299-A372-CD8C318AD523}">
      <formula1>"○,　"</formula1>
    </dataValidation>
    <dataValidation type="list" imeMode="halfAlpha" allowBlank="1" showInputMessage="1" showErrorMessage="1" error="リストから選択してください" sqref="Q372" xr:uid="{1186A249-27A3-4608-B32F-348C7156732D}">
      <formula1>"○,　"</formula1>
    </dataValidation>
    <dataValidation type="list" imeMode="halfAlpha" allowBlank="1" showInputMessage="1" showErrorMessage="1" error="リストから選択してください" sqref="Q373" xr:uid="{29DE2FD9-63E9-4E97-B4D0-B1AC72684C11}">
      <formula1>"○,　"</formula1>
    </dataValidation>
    <dataValidation type="list" imeMode="halfAlpha" allowBlank="1" showInputMessage="1" showErrorMessage="1" error="リストから選択してください" sqref="Q374" xr:uid="{8682F73F-71C7-4146-BBE8-8FF431F0ACFD}">
      <formula1>"○,　"</formula1>
    </dataValidation>
    <dataValidation type="list" imeMode="halfAlpha" allowBlank="1" showInputMessage="1" showErrorMessage="1" error="リストから選択してください" sqref="Q375" xr:uid="{EAF2321E-069F-4079-AB7C-4433D005A8CE}">
      <formula1>"○,　"</formula1>
    </dataValidation>
    <dataValidation type="list" imeMode="halfAlpha" allowBlank="1" showInputMessage="1" showErrorMessage="1" error="リストから選択してください" sqref="Q376" xr:uid="{A261DA23-6C7D-4E64-A70D-A169CAF61217}">
      <formula1>"○,　"</formula1>
    </dataValidation>
    <dataValidation type="list" imeMode="halfAlpha" allowBlank="1" showInputMessage="1" showErrorMessage="1" error="リストから選択してください" sqref="I377:J386" xr:uid="{694A5504-5F11-468A-852A-68E349BF6D66}">
      <formula1>"①,②,③,④,　"</formula1>
    </dataValidation>
    <dataValidation type="list" imeMode="halfAlpha" allowBlank="1" showInputMessage="1" showErrorMessage="1" error="リストから選択してください" sqref="Q377" xr:uid="{333BA282-B99B-458E-B1B7-6BEBD12B4663}">
      <formula1>"○,　"</formula1>
    </dataValidation>
    <dataValidation type="list" imeMode="halfAlpha" allowBlank="1" showInputMessage="1" showErrorMessage="1" error="リストから選択してください" sqref="Q378" xr:uid="{814FE467-C537-41BB-819A-7C1E045D153B}">
      <formula1>"○,　"</formula1>
    </dataValidation>
    <dataValidation type="list" imeMode="halfAlpha" allowBlank="1" showInputMessage="1" showErrorMessage="1" error="リストから選択してください" sqref="Q379" xr:uid="{18270B51-E2AE-4EAD-8829-E9D67A85D1C0}">
      <formula1>"○,　"</formula1>
    </dataValidation>
    <dataValidation type="list" imeMode="halfAlpha" allowBlank="1" showInputMessage="1" showErrorMessage="1" error="リストから選択してください" sqref="Q380" xr:uid="{75526151-E77C-4992-9D34-80762440DA6F}">
      <formula1>"○,　"</formula1>
    </dataValidation>
    <dataValidation type="list" imeMode="halfAlpha" allowBlank="1" showInputMessage="1" showErrorMessage="1" error="リストから選択してください" sqref="Q381" xr:uid="{E7E74EA7-74F8-4645-BEA1-E51A61381693}">
      <formula1>"○,　"</formula1>
    </dataValidation>
    <dataValidation type="list" imeMode="halfAlpha" allowBlank="1" showInputMessage="1" showErrorMessage="1" error="リストから選択してください" sqref="Q382" xr:uid="{4AE8016F-7CA7-4D78-BA55-D116B551A060}">
      <formula1>"○,　"</formula1>
    </dataValidation>
    <dataValidation type="list" imeMode="halfAlpha" allowBlank="1" showInputMessage="1" showErrorMessage="1" error="リストから選択してください" sqref="Q383" xr:uid="{7A4E807C-3AD0-4B56-B9FD-5AF253BAEA52}">
      <formula1>"○,　"</formula1>
    </dataValidation>
    <dataValidation type="list" imeMode="halfAlpha" allowBlank="1" showInputMessage="1" showErrorMessage="1" error="リストから選択してください" sqref="Q384" xr:uid="{0866F7EB-29FB-452B-9A4D-2AE7E497CA70}">
      <formula1>"○,　"</formula1>
    </dataValidation>
    <dataValidation type="list" imeMode="halfAlpha" allowBlank="1" showInputMessage="1" showErrorMessage="1" error="リストから選択してください" sqref="Q385" xr:uid="{65F43EBD-FFC6-4FE6-B5DC-90F24A10DBA6}">
      <formula1>"○,　"</formula1>
    </dataValidation>
    <dataValidation type="list" imeMode="halfAlpha" allowBlank="1" showInputMessage="1" showErrorMessage="1" error="リストから選択してください" sqref="Q386" xr:uid="{360BE6C7-5725-4F18-AE16-36E14F021564}">
      <formula1>"○,　"</formula1>
    </dataValidation>
    <dataValidation type="list" imeMode="halfAlpha" allowBlank="1" showInputMessage="1" showErrorMessage="1" error="リストから選択してください" sqref="I387:J397" xr:uid="{41DFA76C-8990-426A-B245-56853BCC1149}">
      <formula1>"①,②,③,④,　"</formula1>
    </dataValidation>
    <dataValidation type="list" imeMode="halfAlpha" allowBlank="1" showInputMessage="1" showErrorMessage="1" error="リストから選択してください" sqref="Q387" xr:uid="{E0AAF7C5-36BC-4D3E-9AFA-8B3CFDF55643}">
      <formula1>"○,　"</formula1>
    </dataValidation>
    <dataValidation type="list" imeMode="halfAlpha" allowBlank="1" showInputMessage="1" showErrorMessage="1" error="リストから選択してください" sqref="Q388" xr:uid="{08ABCEE1-0157-43B9-9176-2BC7505D9E5A}">
      <formula1>"○,　"</formula1>
    </dataValidation>
    <dataValidation type="list" imeMode="halfAlpha" allowBlank="1" showInputMessage="1" showErrorMessage="1" error="リストから選択してください" sqref="Q389" xr:uid="{BC29EE40-04F3-473B-9E39-F05A94A777D8}">
      <formula1>"○,　"</formula1>
    </dataValidation>
    <dataValidation type="list" imeMode="halfAlpha" allowBlank="1" showInputMessage="1" showErrorMessage="1" error="リストから選択してください" sqref="Q390" xr:uid="{ABAAD17E-F1A6-44ED-A13D-8D2DB2A46089}">
      <formula1>"○,　"</formula1>
    </dataValidation>
    <dataValidation type="list" imeMode="halfAlpha" allowBlank="1" showInputMessage="1" showErrorMessage="1" error="リストから選択してください" sqref="Q391" xr:uid="{0556CA05-2C15-410D-B435-3D94AB2EA74B}">
      <formula1>"○,　"</formula1>
    </dataValidation>
    <dataValidation type="list" imeMode="halfAlpha" allowBlank="1" showInputMessage="1" showErrorMessage="1" error="リストから選択してください" sqref="Q392" xr:uid="{ADA5033C-4548-4888-8BAC-C2D4057F3BB0}">
      <formula1>"○,　"</formula1>
    </dataValidation>
    <dataValidation type="list" imeMode="halfAlpha" allowBlank="1" showInputMessage="1" showErrorMessage="1" error="リストから選択してください" sqref="Q393" xr:uid="{BA5BD680-B462-4705-891C-4BEDEF0B0BE1}">
      <formula1>"○,　"</formula1>
    </dataValidation>
    <dataValidation type="list" imeMode="halfAlpha" allowBlank="1" showInputMessage="1" showErrorMessage="1" error="リストから選択してください" sqref="Q394" xr:uid="{E3003B9D-6AF8-459E-B3BB-ECD0D05F98E4}">
      <formula1>"○,　"</formula1>
    </dataValidation>
    <dataValidation type="list" imeMode="halfAlpha" allowBlank="1" showInputMessage="1" showErrorMessage="1" error="リストから選択してください" sqref="Q395" xr:uid="{AB57B6E1-9328-4120-BCB4-2A317686E6EC}">
      <formula1>"○,　"</formula1>
    </dataValidation>
    <dataValidation type="list" imeMode="halfAlpha" allowBlank="1" showInputMessage="1" showErrorMessage="1" error="リストから選択してください" sqref="Q396" xr:uid="{C1D2378F-CDA4-4773-86CB-46844856A239}">
      <formula1>"○,　"</formula1>
    </dataValidation>
    <dataValidation type="list" imeMode="halfAlpha" allowBlank="1" showInputMessage="1" showErrorMessage="1" error="リストから選択してください" sqref="Q397" xr:uid="{681D3054-1F1D-45B0-B205-59F320251147}">
      <formula1>"○,　"</formula1>
    </dataValidation>
    <dataValidation type="list" imeMode="halfAlpha" allowBlank="1" showInputMessage="1" showErrorMessage="1" error="リストから選択してください" sqref="I398:J401" xr:uid="{F99CFAF7-E181-42C5-9FBE-E0E87DDEE007}">
      <formula1>"①,②,③,④,　"</formula1>
    </dataValidation>
    <dataValidation type="list" imeMode="halfAlpha" allowBlank="1" showInputMessage="1" showErrorMessage="1" error="リストから選択してください" sqref="Q398" xr:uid="{34C8CEF9-23CC-4BAD-8DDA-57B2A6DA3680}">
      <formula1>"○,　"</formula1>
    </dataValidation>
    <dataValidation type="list" imeMode="halfAlpha" allowBlank="1" showInputMessage="1" showErrorMessage="1" error="リストから選択してください" sqref="Q399" xr:uid="{3C6741A8-BCCA-42C4-9874-8123184718AC}">
      <formula1>"○,　"</formula1>
    </dataValidation>
    <dataValidation type="list" imeMode="halfAlpha" allowBlank="1" showInputMessage="1" showErrorMessage="1" error="リストから選択してください" sqref="Q400" xr:uid="{FB031950-097A-4A0E-8F8E-86F04B0C5844}">
      <formula1>"○,　"</formula1>
    </dataValidation>
    <dataValidation type="list" imeMode="halfAlpha" allowBlank="1" showInputMessage="1" showErrorMessage="1" error="リストから選択してください" sqref="Q401" xr:uid="{3FE7B652-B71A-41BA-BA12-CF7A763BBB4E}">
      <formula1>"○,　"</formula1>
    </dataValidation>
    <dataValidation type="list" imeMode="halfAlpha" allowBlank="1" showInputMessage="1" showErrorMessage="1" error="リストから選択してください" sqref="I402:J412" xr:uid="{40326E87-3644-402B-AA00-116AA45C3094}">
      <formula1>"①,②,③,④,　"</formula1>
    </dataValidation>
    <dataValidation type="list" imeMode="halfAlpha" allowBlank="1" showInputMessage="1" showErrorMessage="1" error="リストから選択してください" sqref="Q402" xr:uid="{9C172FA7-F562-4CBF-9D96-BCE32639A326}">
      <formula1>"○,　"</formula1>
    </dataValidation>
    <dataValidation type="list" imeMode="halfAlpha" allowBlank="1" showInputMessage="1" showErrorMessage="1" error="リストから選択してください" sqref="Q403" xr:uid="{1B4CC0FF-F4B9-4417-863E-A2E423C5C294}">
      <formula1>"○,　"</formula1>
    </dataValidation>
    <dataValidation type="list" imeMode="halfAlpha" allowBlank="1" showInputMessage="1" showErrorMessage="1" error="リストから選択してください" sqref="Q404" xr:uid="{E5D6CCCA-0D02-49AF-B6EC-8B9E7FBB58BC}">
      <formula1>"○,　"</formula1>
    </dataValidation>
    <dataValidation type="list" imeMode="halfAlpha" allowBlank="1" showInputMessage="1" showErrorMessage="1" error="リストから選択してください" sqref="Q405" xr:uid="{73768EF2-EFF9-430B-9270-B3DE809B9CBC}">
      <formula1>"○,　"</formula1>
    </dataValidation>
    <dataValidation type="list" imeMode="halfAlpha" allowBlank="1" showInputMessage="1" showErrorMessage="1" error="リストから選択してください" sqref="Q406" xr:uid="{2089C9A4-71F4-49D5-9A6B-068DB5EDBEB3}">
      <formula1>"○,　"</formula1>
    </dataValidation>
    <dataValidation type="list" imeMode="halfAlpha" allowBlank="1" showInputMessage="1" showErrorMessage="1" error="リストから選択してください" sqref="Q407" xr:uid="{FCBB7569-8B46-49C7-B47B-33F9254E72D5}">
      <formula1>"○,　"</formula1>
    </dataValidation>
    <dataValidation type="list" imeMode="halfAlpha" allowBlank="1" showInputMessage="1" showErrorMessage="1" error="リストから選択してください" sqref="Q408" xr:uid="{4DBE5888-E5E3-49FC-9994-031161FE56B2}">
      <formula1>"○,　"</formula1>
    </dataValidation>
    <dataValidation type="list" imeMode="halfAlpha" allowBlank="1" showInputMessage="1" showErrorMessage="1" error="リストから選択してください" sqref="Q409" xr:uid="{FD940D55-3A77-4F50-B980-73DDCB67BC59}">
      <formula1>"○,　"</formula1>
    </dataValidation>
    <dataValidation type="list" imeMode="halfAlpha" allowBlank="1" showInputMessage="1" showErrorMessage="1" error="リストから選択してください" sqref="Q410" xr:uid="{A916286B-FA78-4578-B3ED-0450D8F79ECB}">
      <formula1>"○,　"</formula1>
    </dataValidation>
    <dataValidation type="list" imeMode="halfAlpha" allowBlank="1" showInputMessage="1" showErrorMessage="1" error="リストから選択してください" sqref="Q411" xr:uid="{4BDAD191-C991-4BC6-98C2-BE5064EDFF88}">
      <formula1>"○,　"</formula1>
    </dataValidation>
    <dataValidation type="list" imeMode="halfAlpha" allowBlank="1" showInputMessage="1" showErrorMessage="1" error="リストから選択してください" sqref="Q412" xr:uid="{0BE5D759-F146-46FB-A90C-D100AB3F87F2}">
      <formula1>"○,　"</formula1>
    </dataValidation>
    <dataValidation type="list" imeMode="halfAlpha" allowBlank="1" showInputMessage="1" showErrorMessage="1" error="リストから選択してください" sqref="I413:J423" xr:uid="{E3244292-5EE6-42F6-AC8E-8F7150AB0326}">
      <formula1>"①,②,③,④,　"</formula1>
    </dataValidation>
    <dataValidation type="list" imeMode="halfAlpha" allowBlank="1" showInputMessage="1" showErrorMessage="1" error="リストから選択してください" sqref="Q413" xr:uid="{D9FE993F-7395-45A4-9821-B739F23506CF}">
      <formula1>"○,　"</formula1>
    </dataValidation>
    <dataValidation type="list" imeMode="halfAlpha" allowBlank="1" showInputMessage="1" showErrorMessage="1" error="リストから選択してください" sqref="Q414" xr:uid="{9279DDA3-4DF6-473F-876A-7190D84EB525}">
      <formula1>"○,　"</formula1>
    </dataValidation>
    <dataValidation type="list" imeMode="halfAlpha" allowBlank="1" showInputMessage="1" showErrorMessage="1" error="リストから選択してください" sqref="Q415" xr:uid="{53237D78-17AD-420F-961F-ADADBBA6C3B1}">
      <formula1>"○,　"</formula1>
    </dataValidation>
    <dataValidation type="list" imeMode="halfAlpha" allowBlank="1" showInputMessage="1" showErrorMessage="1" error="リストから選択してください" sqref="Q416" xr:uid="{088B3537-E472-4D49-9B30-4D1694F1AFBB}">
      <formula1>"○,　"</formula1>
    </dataValidation>
    <dataValidation type="list" imeMode="halfAlpha" allowBlank="1" showInputMessage="1" showErrorMessage="1" error="リストから選択してください" sqref="Q417" xr:uid="{7FA0AF6C-23C9-440F-85D1-48B8426540DD}">
      <formula1>"○,　"</formula1>
    </dataValidation>
    <dataValidation type="list" imeMode="halfAlpha" allowBlank="1" showInputMessage="1" showErrorMessage="1" error="リストから選択してください" sqref="Q418" xr:uid="{4428BFEB-341A-4B43-881D-9C55EF54C48F}">
      <formula1>"○,　"</formula1>
    </dataValidation>
    <dataValidation type="list" imeMode="halfAlpha" allowBlank="1" showInputMessage="1" showErrorMessage="1" error="リストから選択してください" sqref="Q419" xr:uid="{DF9D38C4-92A5-4E92-95B9-D04DD68EEA5A}">
      <formula1>"○,　"</formula1>
    </dataValidation>
    <dataValidation type="list" imeMode="halfAlpha" allowBlank="1" showInputMessage="1" showErrorMessage="1" error="リストから選択してください" sqref="Q420" xr:uid="{CE0870CE-2801-499D-888C-FFAECF53D2B8}">
      <formula1>"○,　"</formula1>
    </dataValidation>
    <dataValidation type="list" imeMode="halfAlpha" allowBlank="1" showInputMessage="1" showErrorMessage="1" error="リストから選択してください" sqref="Q421" xr:uid="{67B5CD3B-BC9B-44AA-AAF9-0C0F2B0D0A99}">
      <formula1>"○,　"</formula1>
    </dataValidation>
    <dataValidation type="list" imeMode="halfAlpha" allowBlank="1" showInputMessage="1" showErrorMessage="1" error="リストから選択してください" sqref="Q422" xr:uid="{7BA316BE-17B1-48FE-9262-4FEB48B89FC3}">
      <formula1>"○,　"</formula1>
    </dataValidation>
    <dataValidation type="list" imeMode="halfAlpha" allowBlank="1" showInputMessage="1" showErrorMessage="1" error="リストから選択してください" sqref="Q423" xr:uid="{E365FCE4-B1D8-4719-A7D6-9C8D09195E6D}">
      <formula1>"○,　"</formula1>
    </dataValidation>
    <dataValidation type="list" imeMode="halfAlpha" allowBlank="1" showInputMessage="1" showErrorMessage="1" error="リストから選択してください" sqref="I424:J427" xr:uid="{9BCE9BB0-D3AB-4320-A266-FC29437A3999}">
      <formula1>"①,②,③,④,　"</formula1>
    </dataValidation>
    <dataValidation type="list" imeMode="halfAlpha" allowBlank="1" showInputMessage="1" showErrorMessage="1" error="リストから選択してください" sqref="Q424" xr:uid="{094AD11E-3474-4325-B9D7-0E3F73D1F87C}">
      <formula1>"○,　"</formula1>
    </dataValidation>
    <dataValidation type="list" imeMode="halfAlpha" allowBlank="1" showInputMessage="1" showErrorMessage="1" error="リストから選択してください" sqref="Q425" xr:uid="{DAA24D23-81C0-44A2-84B3-8B4607B40DAC}">
      <formula1>"○,　"</formula1>
    </dataValidation>
    <dataValidation type="list" imeMode="halfAlpha" allowBlank="1" showInputMessage="1" showErrorMessage="1" error="リストから選択してください" sqref="Q426" xr:uid="{063BF4DF-1E09-42C5-BFD5-E0D0ACA28829}">
      <formula1>"○,　"</formula1>
    </dataValidation>
    <dataValidation type="list" imeMode="halfAlpha" allowBlank="1" showInputMessage="1" showErrorMessage="1" error="リストから選択してください" sqref="Q427" xr:uid="{96BCD7CC-6652-4234-87A8-B53FE579EEFF}">
      <formula1>"○,　"</formula1>
    </dataValidation>
    <dataValidation type="list" imeMode="halfAlpha" allowBlank="1" showInputMessage="1" showErrorMessage="1" error="リストから選択してください" sqref="I428:J428" xr:uid="{83E775EF-1882-4A89-B4B2-DC49B43A64D6}">
      <formula1>"①,②,③,④,　"</formula1>
    </dataValidation>
    <dataValidation type="list" imeMode="halfAlpha" allowBlank="1" showInputMessage="1" showErrorMessage="1" error="リストから選択してください" sqref="Q428" xr:uid="{B0DEA3C0-9F36-4648-ABAD-98365F91FA99}">
      <formula1>"○,　"</formula1>
    </dataValidation>
    <dataValidation type="list" imeMode="halfAlpha" allowBlank="1" showInputMessage="1" showErrorMessage="1" error="リストから選択してください" sqref="I432:J438" xr:uid="{5D04E898-F23E-441C-96A4-39A7F3188BBD}">
      <formula1>"①,②,③,④,　"</formula1>
    </dataValidation>
    <dataValidation type="list" imeMode="halfAlpha" allowBlank="1" showInputMessage="1" showErrorMessage="1" error="リストから選択してください" sqref="Q432" xr:uid="{D509220F-AEE7-41BF-80C4-F0C968F15CA0}">
      <formula1>"○,　"</formula1>
    </dataValidation>
    <dataValidation type="list" imeMode="halfAlpha" allowBlank="1" showInputMessage="1" showErrorMessage="1" error="リストから選択してください" sqref="Q433" xr:uid="{3208BB66-9E54-414A-A636-80358F3B0D67}">
      <formula1>"○,　"</formula1>
    </dataValidation>
    <dataValidation type="list" imeMode="halfAlpha" allowBlank="1" showInputMessage="1" showErrorMessage="1" error="リストから選択してください" sqref="Q434" xr:uid="{74C8B995-776A-4E00-A9E6-C1697049DA6C}">
      <formula1>"○,　"</formula1>
    </dataValidation>
    <dataValidation type="list" imeMode="halfAlpha" allowBlank="1" showInputMessage="1" showErrorMessage="1" error="リストから選択してください" sqref="Q435" xr:uid="{3CA2679D-1AFB-406F-B468-E71CF56059A7}">
      <formula1>"○,　"</formula1>
    </dataValidation>
    <dataValidation type="list" imeMode="halfAlpha" allowBlank="1" showInputMessage="1" showErrorMessage="1" error="リストから選択してください" sqref="Q436" xr:uid="{4C004F2D-5655-4020-B1EF-BD2FC582B844}">
      <formula1>"○,　"</formula1>
    </dataValidation>
    <dataValidation type="list" imeMode="halfAlpha" allowBlank="1" showInputMessage="1" showErrorMessage="1" error="リストから選択してください" sqref="Q437" xr:uid="{771E37F4-EE92-4456-916A-7354D46B6FE2}">
      <formula1>"○,　"</formula1>
    </dataValidation>
    <dataValidation type="list" imeMode="halfAlpha" allowBlank="1" showInputMessage="1" showErrorMessage="1" error="リストから選択してください" sqref="Q438" xr:uid="{1A91D5F9-65AE-4605-884B-8C898965FE00}">
      <formula1>"○,　"</formula1>
    </dataValidation>
    <dataValidation type="list" imeMode="halfAlpha" allowBlank="1" showInputMessage="1" showErrorMessage="1" error="リストから選択してください" sqref="I439:J450" xr:uid="{03666EA1-A5FE-4C29-BA73-5FE6894361CC}">
      <formula1>"①,②,③,④,　"</formula1>
    </dataValidation>
    <dataValidation type="list" imeMode="halfAlpha" allowBlank="1" showInputMessage="1" showErrorMessage="1" error="リストから選択してください" sqref="Q439" xr:uid="{EF304FFB-EA1E-4C28-ABBC-53D0014BD574}">
      <formula1>"○,　"</formula1>
    </dataValidation>
    <dataValidation type="list" imeMode="halfAlpha" allowBlank="1" showInputMessage="1" showErrorMessage="1" error="リストから選択してください" sqref="Q440" xr:uid="{A8C311C7-D0EA-42EA-9EC0-84F7BC7ECDCA}">
      <formula1>"○,　"</formula1>
    </dataValidation>
    <dataValidation type="list" imeMode="halfAlpha" allowBlank="1" showInputMessage="1" showErrorMessage="1" error="リストから選択してください" sqref="Q441" xr:uid="{16674D53-EBFA-40B1-ABFC-F715A146553D}">
      <formula1>"○,　"</formula1>
    </dataValidation>
    <dataValidation type="list" imeMode="halfAlpha" allowBlank="1" showInputMessage="1" showErrorMessage="1" error="リストから選択してください" sqref="Q442" xr:uid="{80E96668-92CE-4AE2-BFF3-861A30B6D30D}">
      <formula1>"○,　"</formula1>
    </dataValidation>
    <dataValidation type="list" imeMode="halfAlpha" allowBlank="1" showInputMessage="1" showErrorMessage="1" error="リストから選択してください" sqref="Q443" xr:uid="{6BA95E87-0767-4F83-BAAB-EFA30BEA477B}">
      <formula1>"○,　"</formula1>
    </dataValidation>
    <dataValidation type="list" imeMode="halfAlpha" allowBlank="1" showInputMessage="1" showErrorMessage="1" error="リストから選択してください" sqref="Q444" xr:uid="{8448C718-9F1E-4078-945F-AE03F642B667}">
      <formula1>"○,　"</formula1>
    </dataValidation>
    <dataValidation type="list" imeMode="halfAlpha" allowBlank="1" showInputMessage="1" showErrorMessage="1" error="リストから選択してください" sqref="Q445" xr:uid="{4A3EE5A6-8191-4C9C-887B-83D87B8A980A}">
      <formula1>"○,　"</formula1>
    </dataValidation>
    <dataValidation type="list" imeMode="halfAlpha" allowBlank="1" showInputMessage="1" showErrorMessage="1" error="リストから選択してください" sqref="Q446" xr:uid="{0593F8D4-A610-4311-AF9B-68EA34D92E0B}">
      <formula1>"○,　"</formula1>
    </dataValidation>
    <dataValidation type="list" imeMode="halfAlpha" allowBlank="1" showInputMessage="1" showErrorMessage="1" error="リストから選択してください" sqref="Q447" xr:uid="{6BA3998E-EEE8-4018-AC4E-8E880B73F787}">
      <formula1>"○,　"</formula1>
    </dataValidation>
    <dataValidation type="list" imeMode="halfAlpha" allowBlank="1" showInputMessage="1" showErrorMessage="1" error="リストから選択してください" sqref="Q448" xr:uid="{8FD9B3A7-62FA-452B-AF4E-4ABB99EE8484}">
      <formula1>"○,　"</formula1>
    </dataValidation>
    <dataValidation type="list" imeMode="halfAlpha" allowBlank="1" showInputMessage="1" showErrorMessage="1" error="リストから選択してください" sqref="Q449" xr:uid="{865F1C88-07D4-4690-812D-CAC6C6D39425}">
      <formula1>"○,　"</formula1>
    </dataValidation>
    <dataValidation type="list" imeMode="halfAlpha" allowBlank="1" showInputMessage="1" showErrorMessage="1" error="リストから選択してください" sqref="Q450" xr:uid="{E3D35DF2-927F-4544-B7A8-D40A3C4BBCF5}">
      <formula1>"○,　"</formula1>
    </dataValidation>
    <dataValidation type="list" imeMode="halfAlpha" allowBlank="1" showInputMessage="1" showErrorMessage="1" error="リストから選択してください" sqref="I451:J456" xr:uid="{709B065F-E3B4-43A9-8457-942BBADE7924}">
      <formula1>"①,②,③,④,　"</formula1>
    </dataValidation>
    <dataValidation type="list" imeMode="halfAlpha" allowBlank="1" showInputMessage="1" showErrorMessage="1" error="リストから選択してください" sqref="Q451" xr:uid="{4C00C9DC-6C3C-48AF-916B-9FEE1D722D8E}">
      <formula1>"○,　"</formula1>
    </dataValidation>
    <dataValidation type="list" imeMode="halfAlpha" allowBlank="1" showInputMessage="1" showErrorMessage="1" error="リストから選択してください" sqref="Q452" xr:uid="{52625053-4C28-45E1-A798-487F42732F2D}">
      <formula1>"○,　"</formula1>
    </dataValidation>
    <dataValidation type="list" imeMode="halfAlpha" allowBlank="1" showInputMessage="1" showErrorMessage="1" error="リストから選択してください" sqref="Q453" xr:uid="{F2EE0129-A616-4E5F-8E80-92B93F053C62}">
      <formula1>"○,　"</formula1>
    </dataValidation>
    <dataValidation type="list" imeMode="halfAlpha" allowBlank="1" showInputMessage="1" showErrorMessage="1" error="リストから選択してください" sqref="Q454" xr:uid="{04057D45-1A05-4775-9F3D-BF3CF709CD39}">
      <formula1>"○,　"</formula1>
    </dataValidation>
    <dataValidation type="list" imeMode="halfAlpha" allowBlank="1" showInputMessage="1" showErrorMessage="1" error="リストから選択してください" sqref="Q455" xr:uid="{12340FF4-49E4-4F5C-8AC3-33A8C008AD71}">
      <formula1>"○,　"</formula1>
    </dataValidation>
    <dataValidation type="list" imeMode="halfAlpha" allowBlank="1" showInputMessage="1" showErrorMessage="1" error="リストから選択してください" sqref="Q456" xr:uid="{3DAE5E7F-24C2-4B08-8C8A-94E9CC39C323}">
      <formula1>"○,　"</formula1>
    </dataValidation>
    <dataValidation type="list" imeMode="halfAlpha" allowBlank="1" showInputMessage="1" showErrorMessage="1" error="リストから選択してください" sqref="I457:J464" xr:uid="{58C5423B-0B88-4ADA-8D3C-F661FE65468C}">
      <formula1>"①,②,③,④,　"</formula1>
    </dataValidation>
    <dataValidation type="list" imeMode="halfAlpha" allowBlank="1" showInputMessage="1" showErrorMessage="1" error="リストから選択してください" sqref="Q457" xr:uid="{C29C6240-C5DC-43BE-85BF-7F1A9CD9949A}">
      <formula1>"○,　"</formula1>
    </dataValidation>
    <dataValidation type="list" imeMode="halfAlpha" allowBlank="1" showInputMessage="1" showErrorMessage="1" error="リストから選択してください" sqref="Q458" xr:uid="{BF15B551-5756-47E1-BE05-EF27A31FA54F}">
      <formula1>"○,　"</formula1>
    </dataValidation>
    <dataValidation type="list" imeMode="halfAlpha" allowBlank="1" showInputMessage="1" showErrorMessage="1" error="リストから選択してください" sqref="Q459" xr:uid="{F18978C5-DCFD-4D0E-B4A6-00E27842DB2C}">
      <formula1>"○,　"</formula1>
    </dataValidation>
    <dataValidation type="list" imeMode="halfAlpha" allowBlank="1" showInputMessage="1" showErrorMessage="1" error="リストから選択してください" sqref="Q460" xr:uid="{A9F40DEE-C5A5-43FE-B4F6-3639E00D178A}">
      <formula1>"○,　"</formula1>
    </dataValidation>
    <dataValidation type="list" imeMode="halfAlpha" allowBlank="1" showInputMessage="1" showErrorMessage="1" error="リストから選択してください" sqref="Q461" xr:uid="{8C7EF184-C241-4906-8EA5-3D9DF670398C}">
      <formula1>"○,　"</formula1>
    </dataValidation>
    <dataValidation type="list" imeMode="halfAlpha" allowBlank="1" showInputMessage="1" showErrorMessage="1" error="リストから選択してください" sqref="Q462" xr:uid="{69172CF3-8681-4904-8FF5-9E698CAC5B80}">
      <formula1>"○,　"</formula1>
    </dataValidation>
    <dataValidation type="list" imeMode="halfAlpha" allowBlank="1" showInputMessage="1" showErrorMessage="1" error="リストから選択してください" sqref="Q463" xr:uid="{D20022A6-150F-43B0-9540-8917B9DA94E9}">
      <formula1>"○,　"</formula1>
    </dataValidation>
    <dataValidation type="list" imeMode="halfAlpha" allowBlank="1" showInputMessage="1" showErrorMessage="1" error="リストから選択してください" sqref="Q464" xr:uid="{A2415725-09E3-4747-81B2-EBC38D96C4EA}">
      <formula1>"○,　"</formula1>
    </dataValidation>
    <dataValidation type="list" imeMode="halfAlpha" allowBlank="1" showInputMessage="1" showErrorMessage="1" error="リストから選択してください" sqref="I465:J474" xr:uid="{CC71A9CC-007F-4059-88B7-084350528027}">
      <formula1>"①,②,③,④,　"</formula1>
    </dataValidation>
    <dataValidation type="list" imeMode="halfAlpha" allowBlank="1" showInputMessage="1" showErrorMessage="1" error="リストから選択してください" sqref="Q465" xr:uid="{341EC3E0-73FE-454C-BF79-98C3EF3304C1}">
      <formula1>"○,　"</formula1>
    </dataValidation>
    <dataValidation type="list" imeMode="halfAlpha" allowBlank="1" showInputMessage="1" showErrorMessage="1" error="リストから選択してください" sqref="Q466" xr:uid="{3DB8571B-601E-4EE0-8C86-DAE6AFCFD8B0}">
      <formula1>"○,　"</formula1>
    </dataValidation>
    <dataValidation type="list" imeMode="halfAlpha" allowBlank="1" showInputMessage="1" showErrorMessage="1" error="リストから選択してください" sqref="Q467" xr:uid="{365A7CCF-50A8-4E60-8C1B-FC7739433484}">
      <formula1>"○,　"</formula1>
    </dataValidation>
    <dataValidation type="list" imeMode="halfAlpha" allowBlank="1" showInputMessage="1" showErrorMessage="1" error="リストから選択してください" sqref="Q468" xr:uid="{7BA6416A-5BF9-46E4-BD3B-26B76D186648}">
      <formula1>"○,　"</formula1>
    </dataValidation>
    <dataValidation type="list" imeMode="halfAlpha" allowBlank="1" showInputMessage="1" showErrorMessage="1" error="リストから選択してください" sqref="Q469" xr:uid="{CF2EC011-F878-431B-B6B7-F67D0A8F9084}">
      <formula1>"○,　"</formula1>
    </dataValidation>
    <dataValidation type="list" imeMode="halfAlpha" allowBlank="1" showInputMessage="1" showErrorMessage="1" error="リストから選択してください" sqref="Q470" xr:uid="{689B4B18-7285-4BB0-8889-51D5FEB4876A}">
      <formula1>"○,　"</formula1>
    </dataValidation>
    <dataValidation type="list" imeMode="halfAlpha" allowBlank="1" showInputMessage="1" showErrorMessage="1" error="リストから選択してください" sqref="Q471" xr:uid="{0B8BC764-26C0-4E5D-B887-D51832813DAF}">
      <formula1>"○,　"</formula1>
    </dataValidation>
    <dataValidation type="list" imeMode="halfAlpha" allowBlank="1" showInputMessage="1" showErrorMessage="1" error="リストから選択してください" sqref="Q472" xr:uid="{F20B4AC2-D71F-4955-8234-5ECDF18054AA}">
      <formula1>"○,　"</formula1>
    </dataValidation>
    <dataValidation type="list" imeMode="halfAlpha" allowBlank="1" showInputMessage="1" showErrorMessage="1" error="リストから選択してください" sqref="Q473" xr:uid="{8C289346-048E-483D-9418-B830717E3340}">
      <formula1>"○,　"</formula1>
    </dataValidation>
    <dataValidation type="list" imeMode="halfAlpha" allowBlank="1" showInputMessage="1" showErrorMessage="1" error="リストから選択してください" sqref="Q474" xr:uid="{FFE76271-47E0-4835-AA4C-CC44C3082E4A}">
      <formula1>"○,　"</formula1>
    </dataValidation>
    <dataValidation type="list" imeMode="halfAlpha" allowBlank="1" showInputMessage="1" showErrorMessage="1" error="リストから選択してください" sqref="I475:J479" xr:uid="{A2795988-9BCE-4286-9843-CDD55D2FFBC1}">
      <formula1>"①,②,③,④,　"</formula1>
    </dataValidation>
    <dataValidation type="list" imeMode="halfAlpha" allowBlank="1" showInputMessage="1" showErrorMessage="1" error="リストから選択してください" sqref="Q475" xr:uid="{A2161E4A-E48C-4A28-B90F-C0E403BDE1C8}">
      <formula1>"○,　"</formula1>
    </dataValidation>
    <dataValidation type="list" imeMode="halfAlpha" allowBlank="1" showInputMessage="1" showErrorMessage="1" error="リストから選択してください" sqref="Q476" xr:uid="{99EBA954-0001-4113-A447-F01F696D120D}">
      <formula1>"○,　"</formula1>
    </dataValidation>
    <dataValidation type="list" imeMode="halfAlpha" allowBlank="1" showInputMessage="1" showErrorMessage="1" error="リストから選択してください" sqref="Q477" xr:uid="{8475664E-EFEB-4376-9FA7-301D0E4BB7F0}">
      <formula1>"○,　"</formula1>
    </dataValidation>
    <dataValidation type="list" imeMode="halfAlpha" allowBlank="1" showInputMessage="1" showErrorMessage="1" error="リストから選択してください" sqref="Q478" xr:uid="{7526AF45-524F-482A-AE1B-00F5E1384616}">
      <formula1>"○,　"</formula1>
    </dataValidation>
    <dataValidation type="list" imeMode="halfAlpha" allowBlank="1" showInputMessage="1" showErrorMessage="1" error="リストから選択してください" sqref="Q479" xr:uid="{48D5632E-6670-40F8-963F-16E2DA72FA14}">
      <formula1>"○,　"</formula1>
    </dataValidation>
    <dataValidation type="list" imeMode="halfAlpha" allowBlank="1" showInputMessage="1" showErrorMessage="1" error="リストから選択してください" sqref="I480:J489" xr:uid="{A22C50FF-D57F-434E-8008-DB32224A2B86}">
      <formula1>"①,②,③,④,　"</formula1>
    </dataValidation>
    <dataValidation type="list" imeMode="halfAlpha" allowBlank="1" showInputMessage="1" showErrorMessage="1" error="リストから選択してください" sqref="Q480" xr:uid="{A9DC8218-9409-4553-9EBE-B34EDB491572}">
      <formula1>"○,　"</formula1>
    </dataValidation>
    <dataValidation type="list" imeMode="halfAlpha" allowBlank="1" showInputMessage="1" showErrorMessage="1" error="リストから選択してください" sqref="Q481" xr:uid="{BA250E6C-FD94-4B59-9D17-A2A4D7E1801F}">
      <formula1>"○,　"</formula1>
    </dataValidation>
    <dataValidation type="list" imeMode="halfAlpha" allowBlank="1" showInputMessage="1" showErrorMessage="1" error="リストから選択してください" sqref="Q482" xr:uid="{4155122B-D597-4427-B088-99CE61991032}">
      <formula1>"○,　"</formula1>
    </dataValidation>
    <dataValidation type="list" imeMode="halfAlpha" allowBlank="1" showInputMessage="1" showErrorMessage="1" error="リストから選択してください" sqref="Q483" xr:uid="{FD37AC78-71D3-4497-A110-9F19D0D550BF}">
      <formula1>"○,　"</formula1>
    </dataValidation>
    <dataValidation type="list" imeMode="halfAlpha" allowBlank="1" showInputMessage="1" showErrorMessage="1" error="リストから選択してください" sqref="Q484" xr:uid="{37129C5D-5BB5-46AF-8980-9702604EE3AA}">
      <formula1>"○,　"</formula1>
    </dataValidation>
    <dataValidation type="list" imeMode="halfAlpha" allowBlank="1" showInputMessage="1" showErrorMessage="1" error="リストから選択してください" sqref="Q485" xr:uid="{C6ABD19E-9134-4F7D-AB45-288B0ACF9742}">
      <formula1>"○,　"</formula1>
    </dataValidation>
    <dataValidation type="list" imeMode="halfAlpha" allowBlank="1" showInputMessage="1" showErrorMessage="1" error="リストから選択してください" sqref="Q486" xr:uid="{FB9CAC28-C5AA-42AC-8A35-6C7332B5755A}">
      <formula1>"○,　"</formula1>
    </dataValidation>
    <dataValidation type="list" imeMode="halfAlpha" allowBlank="1" showInputMessage="1" showErrorMessage="1" error="リストから選択してください" sqref="Q487" xr:uid="{AB151664-E9C1-4754-92E1-4FB0E9B48B52}">
      <formula1>"○,　"</formula1>
    </dataValidation>
    <dataValidation type="list" imeMode="halfAlpha" allowBlank="1" showInputMessage="1" showErrorMessage="1" error="リストから選択してください" sqref="Q489" xr:uid="{434C452C-426E-4EF7-97D1-79E21AB6C786}">
      <formula1>"○,　"</formula1>
    </dataValidation>
    <dataValidation type="list" imeMode="halfAlpha" allowBlank="1" showInputMessage="1" showErrorMessage="1" error="リストから選択してください" sqref="I490:J493" xr:uid="{3108FC69-8381-4E12-B092-D54ABDA4EB3F}">
      <formula1>"①,②,③,④,　"</formula1>
    </dataValidation>
    <dataValidation type="list" imeMode="halfAlpha" allowBlank="1" showInputMessage="1" showErrorMessage="1" error="リストから選択してください" sqref="Q490" xr:uid="{342E4D83-60F1-4D01-BBA8-4537C30DFFB4}">
      <formula1>"○,　"</formula1>
    </dataValidation>
    <dataValidation type="list" imeMode="halfAlpha" allowBlank="1" showInputMessage="1" showErrorMessage="1" error="リストから選択してください" sqref="Q491" xr:uid="{CEE6DB20-7434-48DD-B155-391FA73B129D}">
      <formula1>"○,　"</formula1>
    </dataValidation>
    <dataValidation type="list" imeMode="halfAlpha" allowBlank="1" showInputMessage="1" showErrorMessage="1" error="リストから選択してください" sqref="Q492" xr:uid="{AD84C99B-5345-4F0A-B4F2-0604535ADE94}">
      <formula1>"○,　"</formula1>
    </dataValidation>
    <dataValidation type="list" imeMode="halfAlpha" allowBlank="1" showInputMessage="1" showErrorMessage="1" error="リストから選択してください" sqref="Q493" xr:uid="{9C2CE4F4-0C2D-43F0-86E1-5E249AC13D99}">
      <formula1>"○,　"</formula1>
    </dataValidation>
    <dataValidation type="list" imeMode="halfAlpha" allowBlank="1" showInputMessage="1" showErrorMessage="1" error="リストから選択してください" sqref="I494:J503" xr:uid="{023F6233-8844-4729-8496-C4A5C5376C86}">
      <formula1>"①,②,③,④,　"</formula1>
    </dataValidation>
    <dataValidation type="list" imeMode="halfAlpha" allowBlank="1" showInputMessage="1" showErrorMessage="1" error="リストから選択してください" sqref="Q494" xr:uid="{EB2C60B1-DAFB-4A35-B9D6-EE2AF1962654}">
      <formula1>"○,　"</formula1>
    </dataValidation>
    <dataValidation type="list" imeMode="halfAlpha" allowBlank="1" showInputMessage="1" showErrorMessage="1" error="リストから選択してください" sqref="Q495" xr:uid="{059062DA-1AC0-458D-BD13-9D3B2CF49D15}">
      <formula1>"○,　"</formula1>
    </dataValidation>
    <dataValidation type="list" imeMode="halfAlpha" allowBlank="1" showInputMessage="1" showErrorMessage="1" error="リストから選択してください" sqref="Q496" xr:uid="{F6C3CA7C-835A-4D40-9F05-4501D3D33871}">
      <formula1>"○,　"</formula1>
    </dataValidation>
    <dataValidation type="list" imeMode="halfAlpha" allowBlank="1" showInputMessage="1" showErrorMessage="1" error="リストから選択してください" sqref="Q497" xr:uid="{E53C7844-F1CF-47D5-9ACC-0430BB0D1AB8}">
      <formula1>"○,　"</formula1>
    </dataValidation>
    <dataValidation type="list" imeMode="halfAlpha" allowBlank="1" showInputMessage="1" showErrorMessage="1" error="リストから選択してください" sqref="Q498" xr:uid="{1360DB29-5911-475C-9141-8FA7BC69F955}">
      <formula1>"○,　"</formula1>
    </dataValidation>
    <dataValidation type="list" imeMode="halfAlpha" allowBlank="1" showInputMessage="1" showErrorMessage="1" error="リストから選択してください" sqref="Q499" xr:uid="{E4D36964-A4F8-4BBF-B464-6B568CA84257}">
      <formula1>"○,　"</formula1>
    </dataValidation>
    <dataValidation type="list" imeMode="halfAlpha" allowBlank="1" showInputMessage="1" showErrorMessage="1" error="リストから選択してください" sqref="Q500" xr:uid="{3387CF00-A40E-4365-A9DC-F198D2648609}">
      <formula1>"○,　"</formula1>
    </dataValidation>
    <dataValidation type="list" imeMode="halfAlpha" allowBlank="1" showInputMessage="1" showErrorMessage="1" error="リストから選択してください" sqref="Q501" xr:uid="{EAF05B5E-4024-47A2-9C25-79F6F22E63BF}">
      <formula1>"○,　"</formula1>
    </dataValidation>
    <dataValidation type="list" imeMode="halfAlpha" allowBlank="1" showInputMessage="1" showErrorMessage="1" error="リストから選択してください" sqref="Q502" xr:uid="{17D50D0F-4EF4-4869-9307-B460CE539059}">
      <formula1>"○,　"</formula1>
    </dataValidation>
    <dataValidation type="list" imeMode="halfAlpha" allowBlank="1" showInputMessage="1" showErrorMessage="1" error="リストから選択してください" sqref="Q503" xr:uid="{55F664AA-1F0A-429C-A376-5F9BFD5569FB}">
      <formula1>"○,　"</formula1>
    </dataValidation>
    <dataValidation type="list" imeMode="halfAlpha" allowBlank="1" showInputMessage="1" showErrorMessage="1" error="リストから選択してください" sqref="I504:J514" xr:uid="{2CD06F9B-7B3F-4E3A-9437-725EB0F70F9C}">
      <formula1>"①,②,③,④,　"</formula1>
    </dataValidation>
    <dataValidation type="list" imeMode="halfAlpha" allowBlank="1" showInputMessage="1" showErrorMessage="1" error="リストから選択してください" sqref="Q504" xr:uid="{62F80938-F0A2-48E5-9914-9B19BF242775}">
      <formula1>"○,　"</formula1>
    </dataValidation>
    <dataValidation type="list" imeMode="halfAlpha" allowBlank="1" showInputMessage="1" showErrorMessage="1" error="リストから選択してください" sqref="Q505" xr:uid="{CD5ED40F-4E07-47D9-A87B-0EB027ECD084}">
      <formula1>"○,　"</formula1>
    </dataValidation>
    <dataValidation type="list" imeMode="halfAlpha" allowBlank="1" showInputMessage="1" showErrorMessage="1" error="リストから選択してください" sqref="Q506" xr:uid="{A51A253F-3E45-4C4A-B274-D73E0336B08C}">
      <formula1>"○,　"</formula1>
    </dataValidation>
    <dataValidation type="list" imeMode="halfAlpha" allowBlank="1" showInputMessage="1" showErrorMessage="1" error="リストから選択してください" sqref="Q507" xr:uid="{F0984B78-E884-4DC1-A52E-8BEAC9BC775D}">
      <formula1>"○,　"</formula1>
    </dataValidation>
    <dataValidation type="list" imeMode="halfAlpha" allowBlank="1" showInputMessage="1" showErrorMessage="1" error="リストから選択してください" sqref="Q508" xr:uid="{DD7F66FC-53ED-4CEA-AFA8-1A583E8EE649}">
      <formula1>"○,　"</formula1>
    </dataValidation>
    <dataValidation type="list" imeMode="halfAlpha" allowBlank="1" showInputMessage="1" showErrorMessage="1" error="リストから選択してください" sqref="Q509" xr:uid="{36C7BBD6-378F-4666-A563-56CEE1E9B2EC}">
      <formula1>"○,　"</formula1>
    </dataValidation>
    <dataValidation type="list" imeMode="halfAlpha" allowBlank="1" showInputMessage="1" showErrorMessage="1" error="リストから選択してください" sqref="Q510" xr:uid="{6A22D0E1-579F-4FF0-A0EF-74FE61A5CC48}">
      <formula1>"○,　"</formula1>
    </dataValidation>
    <dataValidation type="list" imeMode="halfAlpha" allowBlank="1" showInputMessage="1" showErrorMessage="1" error="リストから選択してください" sqref="Q511" xr:uid="{DA072FD5-4C16-4ED2-A6FF-0F9804E45901}">
      <formula1>"○,　"</formula1>
    </dataValidation>
    <dataValidation type="list" imeMode="halfAlpha" allowBlank="1" showInputMessage="1" showErrorMessage="1" error="リストから選択してください" sqref="Q512" xr:uid="{8E301525-2213-406D-8B7B-4654ABF98493}">
      <formula1>"○,　"</formula1>
    </dataValidation>
    <dataValidation type="list" imeMode="halfAlpha" allowBlank="1" showInputMessage="1" showErrorMessage="1" error="リストから選択してください" sqref="Q513" xr:uid="{84187A2B-7AD9-473E-BFE0-0AA606A85E37}">
      <formula1>"○,　"</formula1>
    </dataValidation>
    <dataValidation type="list" imeMode="halfAlpha" allowBlank="1" showInputMessage="1" showErrorMessage="1" error="リストから選択してください" sqref="Q514" xr:uid="{041F7891-6DBD-41AD-9E69-0023D14132A7}">
      <formula1>"○,　"</formula1>
    </dataValidation>
    <dataValidation type="whole" imeMode="halfAlpha" allowBlank="1" showInputMessage="1" showErrorMessage="1" error="有効な数字を入力してください。10兆円以上になる場合は、9,999,999,999と入力してください" sqref="V523:Y523" xr:uid="{F4F78020-0341-440F-BF93-260A2EF9C2E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524:Y524" xr:uid="{D5E8A9A6-710E-409A-AD2E-AD0E2513439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525:Y525" xr:uid="{72D8A7F7-05FF-4980-B612-B851ADE30C9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526:Y526" xr:uid="{E4D22829-5A3F-4FEE-A025-DA606A452D4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527:Y527" xr:uid="{587488DE-1B27-48A0-8F98-F91550CA260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528:Y528" xr:uid="{ED845F32-16FF-45CF-AEA9-03A74AC3111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529:Y529" xr:uid="{ED7DCDA9-2C7E-40F1-822A-F70EC10505D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530:Y530" xr:uid="{1DA168A5-3AE4-4F9B-A9B5-2F1EB25B39E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531:Y531" xr:uid="{953266D6-5BFD-4A03-81F1-9127A705981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532:Y532" xr:uid="{1ED4C1A6-85F6-4962-9B1B-D1C6E1AFEFC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533:Y533" xr:uid="{2D031CDD-DA6F-4A5F-BA6F-CD1B7ABAB0F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534:Y534" xr:uid="{C709FEB0-CBAF-4F28-B677-8294040C8A2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535:Y535" xr:uid="{CC934A76-8E81-4B24-804E-0A450351316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536:Y536" xr:uid="{6106B45D-84B7-4832-AFCB-AEB22BA121E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537:Y537" xr:uid="{7E9E3A31-5F39-476F-8A4F-C088DA5FB67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538:Y538" xr:uid="{B257ED4C-685D-4002-AFA0-A6506697DCF7}">
      <formula1>-9999999999</formula1>
      <formula2>9999999999</formula2>
    </dataValidation>
    <dataValidation type="list" imeMode="halfAlpha" allowBlank="1" showInputMessage="1" showErrorMessage="1" error="リストから選択してください" sqref="U548:Y548" xr:uid="{B86B1BB4-83EA-4395-A4AF-110FAE203A6D}">
      <formula1>"親会社,子会社,親会社を同じくする子会社同士,　"</formula1>
    </dataValidation>
    <dataValidation type="list" imeMode="halfAlpha" allowBlank="1" showInputMessage="1" showErrorMessage="1" error="リストから選択してください" sqref="U549:Y549" xr:uid="{1D23A8F2-2A47-486D-97D0-A37194192CB0}">
      <formula1>"親会社,子会社,親会社を同じくする子会社同士,　"</formula1>
    </dataValidation>
    <dataValidation type="list" imeMode="halfAlpha" allowBlank="1" showInputMessage="1" showErrorMessage="1" error="リストから選択してください" sqref="U550:Y550" xr:uid="{15798F62-4A51-4BA9-B565-BF9E5637C8B9}">
      <formula1>"親会社,子会社,親会社を同じくする子会社同士,　"</formula1>
    </dataValidation>
    <dataValidation type="list" imeMode="halfAlpha" allowBlank="1" showInputMessage="1" showErrorMessage="1" error="リストから選択してください" sqref="U551:Y551" xr:uid="{4B7200CE-C708-4462-B75E-BFBAE702DB62}">
      <formula1>"親会社,子会社,親会社を同じくする子会社同士,　"</formula1>
    </dataValidation>
    <dataValidation type="list" imeMode="halfAlpha" allowBlank="1" showInputMessage="1" showErrorMessage="1" error="リストから選択してください" sqref="U552:Y552" xr:uid="{CB495196-A101-4C56-B667-924E4CE3EA8D}">
      <formula1>"親会社,子会社,親会社を同じくする子会社同士,　"</formula1>
    </dataValidation>
    <dataValidation type="list" imeMode="halfAlpha" allowBlank="1" showInputMessage="1" showErrorMessage="1" error="リストから選択してください" sqref="U553:Y553" xr:uid="{7EF8744D-7E1F-487C-8EAB-1D8D174CC7E3}">
      <formula1>"親会社,子会社,親会社を同じくする子会社同士,　"</formula1>
    </dataValidation>
    <dataValidation type="list" imeMode="halfAlpha" allowBlank="1" showInputMessage="1" showErrorMessage="1" error="リストから選択してください" sqref="U554:Y554" xr:uid="{5842D678-A7DE-40D6-9D29-3399350AC335}">
      <formula1>"親会社,子会社,親会社を同じくする子会社同士,　"</formula1>
    </dataValidation>
    <dataValidation type="list" imeMode="halfAlpha" allowBlank="1" showInputMessage="1" showErrorMessage="1" error="リストから選択してください" sqref="U555:Y555" xr:uid="{9A79402E-1144-43EC-B7D9-1B89C72A5112}">
      <formula1>"親会社,子会社,親会社を同じくする子会社同士,　"</formula1>
    </dataValidation>
    <dataValidation type="list" imeMode="halfAlpha" allowBlank="1" showInputMessage="1" showErrorMessage="1" error="リストから選択してください" sqref="U556:Y556" xr:uid="{0703724F-0023-4E2B-A43B-1CEEFAD57687}">
      <formula1>"親会社,子会社,親会社を同じくする子会社同士,　"</formula1>
    </dataValidation>
    <dataValidation type="list" imeMode="halfAlpha" allowBlank="1" showInputMessage="1" showErrorMessage="1" error="リストから選択してください" sqref="U557:Y557" xr:uid="{4D216868-2D58-4B26-8895-FAEBC1109ABB}">
      <formula1>"親会社,子会社,親会社を同じくする子会社同士,　"</formula1>
    </dataValidation>
  </dataValidations>
  <pageMargins left="0.19685039370078741" right="0.19685039370078741" top="0.39370078740157483" bottom="0.19685039370078741" header="0.19685039370078741" footer="0.19685039370078741"/>
  <pageSetup paperSize="9" scale="63" fitToHeight="0" orientation="portrait" r:id="rId1"/>
  <headerFooter>
    <oddHeader>&amp;R&amp;8&amp;P/&amp;N</oddHeader>
  </headerFooter>
  <ignoredErrors>
    <ignoredError sqref="K245:K428 K432:K487 K490:K514 K488:K48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ColWidth="9" defaultRowHeight="13.5" x14ac:dyDescent="0.15"/>
  <cols>
    <col min="1" max="16384" width="9" style="182"/>
  </cols>
  <sheetData>
    <row r="1" spans="1:1" x14ac:dyDescent="0.15">
      <c r="A1" s="182"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82" t="str">
        <f>"@神奈川県@和歌山県@鹿児島県@"</f>
        <v>@神奈川県@和歌山県@鹿児島県@</v>
      </c>
    </row>
    <row r="3" spans="1:1" x14ac:dyDescent="0.15">
      <c r="A3" s="182" t="s">
        <v>516</v>
      </c>
    </row>
    <row r="4" spans="1:1" x14ac:dyDescent="0.15">
      <c r="A4" s="182" t="s">
        <v>517</v>
      </c>
    </row>
  </sheetData>
  <sheetProtection algorithmName="SHA-512" hashValue="kspPPPXgEq5xna0VbwynB+lL/MPy3w4BkkwTocAV3uS1RJT6Dm0w5lF3Ej1TKc4Rbs8Pj6drFTDehIycwiaiTg==" saltValue="xW/BSRH21EhACBHxRRr5VA=="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2022-10-13T05:40:18Z</cp:lastPrinted>
  <dcterms:created xsi:type="dcterms:W3CDTF">2018-07-20T07:50:20Z</dcterms:created>
  <dcterms:modified xsi:type="dcterms:W3CDTF">2025-10-24T07:22:36Z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