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DA6841F5-F644-4547-8921-1E488D8F90CF}" xr6:coauthVersionLast="47" xr6:coauthVersionMax="47" xr10:uidLastSave="{00000000-0000-0000-0000-000000000000}"/>
  <workbookProtection workbookAlgorithmName="SHA-512" workbookHashValue="BgbRxy39iSqeYW5zELiKVzB+qSQy5cIiFeUsLfNnvKlJrhOHi3ZtC62Tl1ZTHU/O6UjTEMvAbvkyWJtuTfq9Iw==" workbookSaltValue="NiOe2u4Wy1BKikScrofFBw==" workbookSpinCount="100000" lockStructure="1"/>
  <bookViews>
    <workbookView xWindow="2730" yWindow="1560" windowWidth="20790" windowHeight="146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入力シート!$A$310</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3" i="7" l="1"/>
  <c r="A315" i="7"/>
  <c r="A310"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E341" i="7" l="1"/>
  <c r="J177" i="7" l="1"/>
  <c r="J194" i="7" l="1"/>
  <c r="J192" i="7"/>
  <c r="E242" i="7" l="1"/>
  <c r="K241" i="7" l="1"/>
  <c r="O241" i="7"/>
  <c r="I220" i="7"/>
  <c r="U241" i="7"/>
  <c r="S241" i="7"/>
  <c r="Q241" i="7"/>
  <c r="I203" i="7" l="1"/>
  <c r="D114" i="7" l="1"/>
  <c r="D116" i="7" s="1"/>
  <c r="D118" i="7" s="1"/>
  <c r="D120" i="7" s="1"/>
  <c r="D122" i="7" s="1"/>
  <c r="D124" i="7" s="1"/>
  <c r="D126" i="7" s="1"/>
  <c r="J196" i="7" l="1"/>
  <c r="J198" i="7"/>
  <c r="N291" i="7" l="1"/>
  <c r="I214" i="7" l="1"/>
  <c r="A2" i="8" l="1"/>
  <c r="A1" i="8"/>
</calcChain>
</file>

<file path=xl/sharedStrings.xml><?xml version="1.0" encoding="utf-8"?>
<sst xmlns="http://schemas.openxmlformats.org/spreadsheetml/2006/main" count="328" uniqueCount="267">
  <si>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</si>
  <si>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</si>
  <si>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</si>
  <si>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</si>
  <si>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</si>
  <si>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</si>
  <si>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</si>
  <si>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</si>
  <si>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</si>
  <si>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</si>
  <si>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</si>
  <si>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</si>
  <si>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</si>
  <si>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</si>
  <si>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</si>
  <si>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</si>
  <si>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</si>
  <si>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</si>
  <si>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</si>
  <si>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</si>
  <si>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</si>
  <si>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</si>
  <si>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</si>
  <si>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</si>
  <si>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</si>
  <si>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</si>
  <si>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</si>
  <si>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</si>
  <si>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</si>
  <si>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</si>
  <si>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</si>
  <si>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</si>
  <si>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</si>
  <si>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</si>
  <si>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</si>
  <si>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</si>
  <si>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</si>
  <si>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</si>
  <si>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</si>
  <si>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</si>
  <si>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</si>
  <si>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</si>
  <si>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</si>
  <si>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</si>
  <si>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</si>
  <si>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</si>
  <si>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</si>
  <si>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</si>
  <si>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</si>
  <si>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</si>
  <si>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</si>
  <si>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</si>
  <si>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</si>
  <si>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</si>
  <si>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</si>
  <si>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</si>
  <si>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</si>
  <si>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</si>
  <si>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</si>
  <si>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</si>
  <si>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</si>
  <si>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</si>
  <si>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</si>
  <si>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</si>
  <si>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</si>
  <si>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</si>
  <si>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</si>
  <si>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</si>
  <si>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</si>
  <si>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</si>
  <si>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</si>
  <si>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</si>
  <si>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</si>
  <si>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</si>
  <si>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</si>
  <si>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</si>
  <si>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土質及び基礎</t>
  </si>
  <si>
    <t>港湾及び空港</t>
  </si>
  <si>
    <t>電力土木</t>
  </si>
  <si>
    <t>道路</t>
  </si>
  <si>
    <t>トンネル</t>
  </si>
  <si>
    <t>地質</t>
  </si>
  <si>
    <t>造園</t>
  </si>
  <si>
    <t>農業土木</t>
  </si>
  <si>
    <t>建設環境</t>
  </si>
  <si>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</si>
  <si>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</si>
  <si>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</si>
  <si>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</si>
  <si>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</si>
  <si>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</si>
  <si>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</si>
  <si>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</si>
  <si>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</si>
  <si>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</si>
  <si>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</si>
  <si>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</si>
  <si>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</si>
  <si>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</si>
  <si>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</si>
  <si>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</si>
  <si>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</si>
  <si>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</si>
  <si>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</si>
  <si>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</si>
  <si>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</si>
  <si>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</si>
  <si>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</si>
  <si>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</si>
  <si>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</si>
  <si>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</si>
  <si>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</si>
  <si>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</si>
  <si>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</si>
  <si>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</si>
  <si>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</si>
  <si>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</si>
  <si>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</si>
  <si>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</si>
  <si>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</si>
  <si>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</si>
  <si>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</si>
  <si>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</si>
  <si>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</si>
  <si>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</si>
  <si>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前２ヶ年間の
平均実績高（千円）</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</si>
  <si>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</si>
  <si>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</si>
  <si>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</si>
  <si>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</si>
  <si>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</si>
  <si>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</si>
  <si>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</si>
  <si>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</si>
  <si>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</si>
  <si>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</si>
  <si>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</si>
  <si>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</si>
  <si>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</si>
  <si>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</si>
  <si>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</si>
  <si>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</si>
  <si>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</si>
  <si>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</si>
  <si>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</si>
  <si>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</si>
  <si>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</si>
  <si>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</si>
  <si>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</si>
  <si>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</si>
  <si>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</si>
  <si>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</si>
  <si>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</si>
  <si>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</si>
  <si>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</si>
  <si>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</si>
  <si>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</si>
  <si>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</si>
  <si>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</si>
  <si>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</si>
  <si>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</si>
  <si>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</si>
  <si>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適格組合証明取得</t>
    <rPh sb="0" eb="2">
      <t>テキカク</t>
    </rPh>
    <rPh sb="2" eb="4">
      <t>クミアイ</t>
    </rPh>
    <rPh sb="4" eb="6">
      <t>ショウメイ</t>
    </rPh>
    <rPh sb="6" eb="8">
      <t>シュトク</t>
    </rPh>
    <phoneticPr fontId="5"/>
  </si>
  <si>
    <t>年月日</t>
    <phoneticPr fontId="4"/>
  </si>
  <si>
    <t>環境調査</t>
  </si>
  <si>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</si>
  <si>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</si>
  <si>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</si>
  <si>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</si>
  <si>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</si>
  <si>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</si>
  <si>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</si>
  <si>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</si>
  <si>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</si>
  <si>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</si>
  <si>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</si>
  <si>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</si>
  <si>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</si>
  <si>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</si>
  <si>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</si>
  <si>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事業協同組合、企業組合、協業組合等で官公需適格組合証明を受けている場合は番号を入力してください。</t>
    <phoneticPr fontId="4"/>
  </si>
  <si>
    <t>岬町 入札参加資格審査申請書【測量・建設コンサルタント等業務】</t>
    <rPh sb="0" eb="2">
      <t>ミサキチョウ</t>
    </rPh>
    <rPh sb="3" eb="5">
      <t>ニュウサツ</t>
    </rPh>
    <phoneticPr fontId="4"/>
  </si>
  <si>
    <t>岬町で行われる測量・建設コンサルタント等業務に係る競争に参加する資格の審査を申請します。</t>
    <rPh sb="7" eb="9">
      <t>ソクリョウ</t>
    </rPh>
    <rPh sb="10" eb="12">
      <t>ケンセツ</t>
    </rPh>
    <rPh sb="19" eb="20">
      <t>トウ</t>
    </rPh>
    <rPh sb="20" eb="22">
      <t>ギョウム</t>
    </rPh>
    <rPh sb="23" eb="24">
      <t>カカ</t>
    </rPh>
    <rPh sb="25" eb="27">
      <t>キョウソウ</t>
    </rPh>
    <rPh sb="28" eb="30">
      <t>サンカ</t>
    </rPh>
    <rPh sb="32" eb="34">
      <t>シカク</t>
    </rPh>
    <rPh sb="35" eb="37">
      <t>シンサ</t>
    </rPh>
    <rPh sb="38" eb="40">
      <t>シンセイ</t>
    </rPh>
    <phoneticPr fontId="4"/>
  </si>
  <si>
    <t xml:space="preserve">例)カブシキガイシャスズキグミ　カンサイエイギョウショ
正式名称を全角カタカナで入力してください。支店・営業所名は、１文字空けて入力してください。
</t>
    <phoneticPr fontId="4"/>
  </si>
  <si>
    <t xml:space="preserve">例)株式会社鈴木組　関西営業所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</si>
  <si>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水産部門</t>
    <phoneticPr fontId="4"/>
  </si>
  <si>
    <t>衛生工学部門</t>
    <phoneticPr fontId="4"/>
  </si>
  <si>
    <t>情報工学部門</t>
    <phoneticPr fontId="4"/>
  </si>
  <si>
    <t>第一種電気主任技術者</t>
    <phoneticPr fontId="4"/>
  </si>
  <si>
    <t>伝送交換主任技術者</t>
    <phoneticPr fontId="4"/>
  </si>
  <si>
    <t>線路主任技術者</t>
    <phoneticPr fontId="4"/>
  </si>
  <si>
    <t>地質調査技士</t>
    <phoneticPr fontId="4"/>
  </si>
  <si>
    <t>補償業務管理士</t>
    <phoneticPr fontId="4"/>
  </si>
  <si>
    <t>公共用地経験者</t>
    <phoneticPr fontId="4"/>
  </si>
  <si>
    <t>A</t>
    <phoneticPr fontId="4"/>
  </si>
  <si>
    <t>建築設計・監理</t>
  </si>
  <si>
    <t>設備設計・監理</t>
  </si>
  <si>
    <t>河川、砂防及び海岸</t>
  </si>
  <si>
    <t>上水道及び工業用水道</t>
    <phoneticPr fontId="4"/>
  </si>
  <si>
    <t>施工計画、施工設備及び積算</t>
  </si>
  <si>
    <t>土地家屋調査</t>
  </si>
  <si>
    <t>不動産鑑定</t>
  </si>
  <si>
    <t>鋼構造物及びコンクリート</t>
    <phoneticPr fontId="4"/>
  </si>
  <si>
    <t>B</t>
    <phoneticPr fontId="4"/>
  </si>
  <si>
    <t>C</t>
    <phoneticPr fontId="4"/>
  </si>
  <si>
    <t>D</t>
    <phoneticPr fontId="4"/>
  </si>
  <si>
    <t>F</t>
    <phoneticPr fontId="4"/>
  </si>
  <si>
    <t>G</t>
    <phoneticPr fontId="4"/>
  </si>
  <si>
    <t>H</t>
    <phoneticPr fontId="4"/>
  </si>
  <si>
    <t>I</t>
    <phoneticPr fontId="4"/>
  </si>
  <si>
    <t>J</t>
    <phoneticPr fontId="4"/>
  </si>
  <si>
    <t>希望業務</t>
    <rPh sb="0" eb="4">
      <t>キボウギョウム</t>
    </rPh>
    <phoneticPr fontId="4"/>
  </si>
  <si>
    <r>
      <t>その他</t>
    </r>
    <r>
      <rPr>
        <sz val="11"/>
        <color rgb="FFFF0000"/>
        <rFont val="ＭＳ ゴシック"/>
        <family val="3"/>
        <charset val="128"/>
      </rPr>
      <t>*1</t>
    </r>
    <phoneticPr fontId="4"/>
  </si>
  <si>
    <t>登録を希望する業務</t>
    <rPh sb="0" eb="2">
      <t>トウロク</t>
    </rPh>
    <rPh sb="3" eb="5">
      <t>キボウ</t>
    </rPh>
    <rPh sb="7" eb="9">
      <t>ギョウム</t>
    </rPh>
    <phoneticPr fontId="4"/>
  </si>
  <si>
    <t>I.関連する会社</t>
    <rPh sb="2" eb="4">
      <t>カンレン</t>
    </rPh>
    <rPh sb="6" eb="8">
      <t>カイシャ</t>
    </rPh>
    <phoneticPr fontId="4"/>
  </si>
  <si>
    <t>商号又は名称</t>
    <rPh sb="0" eb="2">
      <t>ショウゴウ</t>
    </rPh>
    <rPh sb="2" eb="3">
      <t>マタ</t>
    </rPh>
    <rPh sb="4" eb="6">
      <t>メイショウ</t>
    </rPh>
    <phoneticPr fontId="4"/>
  </si>
  <si>
    <t>住所</t>
    <rPh sb="0" eb="2">
      <t>ジュウショ</t>
    </rPh>
    <phoneticPr fontId="4"/>
  </si>
  <si>
    <t>役職</t>
    <rPh sb="0" eb="2">
      <t>ヤクショク</t>
    </rPh>
    <phoneticPr fontId="4"/>
  </si>
  <si>
    <t>氏名</t>
    <rPh sb="0" eb="2">
      <t>シメイ</t>
    </rPh>
    <phoneticPr fontId="4"/>
  </si>
  <si>
    <t>1</t>
    <phoneticPr fontId="4"/>
  </si>
  <si>
    <t>2</t>
  </si>
  <si>
    <t>3</t>
  </si>
  <si>
    <t>4</t>
  </si>
  <si>
    <t>5</t>
  </si>
  <si>
    <t>6</t>
  </si>
  <si>
    <t>7</t>
  </si>
  <si>
    <t>8</t>
  </si>
  <si>
    <t>9</t>
  </si>
  <si>
    <t>10</t>
  </si>
  <si>
    <t>11</t>
  </si>
  <si>
    <t>12</t>
  </si>
  <si>
    <t>13</t>
  </si>
  <si>
    <t>14</t>
  </si>
  <si>
    <t>15</t>
  </si>
  <si>
    <t>16</t>
  </si>
  <si>
    <t>17</t>
  </si>
  <si>
    <t>18</t>
  </si>
  <si>
    <t>19</t>
  </si>
  <si>
    <t>20</t>
  </si>
  <si>
    <t>21</t>
  </si>
  <si>
    <t>E</t>
    <phoneticPr fontId="4"/>
  </si>
  <si>
    <t>希望部門</t>
    <rPh sb="0" eb="2">
      <t>キボウ</t>
    </rPh>
    <rPh sb="2" eb="4">
      <t>ブモン</t>
    </rPh>
    <phoneticPr fontId="4"/>
  </si>
  <si>
    <t>部門</t>
    <rPh sb="0" eb="2">
      <t>ブモン</t>
    </rPh>
    <phoneticPr fontId="4"/>
  </si>
  <si>
    <t>登録を希望する業種の実績高を入力してください。
業種区分の詳細は、H.業種情報-(4)登録を希望する業務を参照してください。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3" eb="55">
      <t>サンショウ</t>
    </rPh>
    <rPh sb="106" eb="108">
      <t>ニュウリョク</t>
    </rPh>
    <phoneticPr fontId="4"/>
  </si>
  <si>
    <t>建築設計・監理</t>
    <phoneticPr fontId="4"/>
  </si>
  <si>
    <t>設備設計・監理</t>
    <phoneticPr fontId="4"/>
  </si>
  <si>
    <t>土地家屋調査</t>
    <phoneticPr fontId="4"/>
  </si>
  <si>
    <t>不動産鑑定</t>
    <phoneticPr fontId="4"/>
  </si>
  <si>
    <t>環境調査</t>
    <phoneticPr fontId="4"/>
  </si>
  <si>
    <t>関連する会社</t>
    <rPh sb="0" eb="2">
      <t>カンレン</t>
    </rPh>
    <rPh sb="4" eb="6">
      <t>カイシャ</t>
    </rPh>
    <phoneticPr fontId="4"/>
  </si>
  <si>
    <t>役員等の兼任の状況</t>
    <rPh sb="0" eb="2">
      <t>ヤクイン</t>
    </rPh>
    <rPh sb="2" eb="3">
      <t>トウ</t>
    </rPh>
    <rPh sb="4" eb="6">
      <t>ケンニン</t>
    </rPh>
    <rPh sb="7" eb="9">
      <t>ジョウキョウ</t>
    </rPh>
    <phoneticPr fontId="4"/>
  </si>
  <si>
    <t>申請者の役員のうち、他の会社の役員を兼任している場合は入力してください。</t>
    <phoneticPr fontId="4"/>
  </si>
  <si>
    <r>
      <t>関連内容</t>
    </r>
    <r>
      <rPr>
        <sz val="11"/>
        <color rgb="FFFF0000"/>
        <rFont val="ＭＳ ゴシック"/>
        <family val="3"/>
        <charset val="128"/>
      </rPr>
      <t>*1</t>
    </r>
    <rPh sb="0" eb="2">
      <t>カンレン</t>
    </rPh>
    <rPh sb="2" eb="4">
      <t>ナイヨウ</t>
    </rPh>
    <phoneticPr fontId="4"/>
  </si>
  <si>
    <t>兼任先</t>
    <phoneticPr fontId="4"/>
  </si>
  <si>
    <t>商号又は名称</t>
    <phoneticPr fontId="4"/>
  </si>
  <si>
    <t>役職</t>
    <phoneticPr fontId="4"/>
  </si>
  <si>
    <t>*1：親会社とは、会社法第２条第４号の規定によるものです。また子会社とは、会社法第２条第３号の２の規定によるものです。</t>
    <phoneticPr fontId="4"/>
  </si>
  <si>
    <t>登録を希望する場合、希望欄にリストから「○」を選択してください。複数選択可。
建設コンサルタントを希望する場合、希望部門欄にリストから「○」を選択してください。複数選択可。</t>
    <rPh sb="0" eb="2">
      <t>トウロク</t>
    </rPh>
    <rPh sb="3" eb="5">
      <t>キボウ</t>
    </rPh>
    <rPh sb="7" eb="9">
      <t>バアイ</t>
    </rPh>
    <rPh sb="39" eb="41">
      <t>ケンセツ</t>
    </rPh>
    <rPh sb="49" eb="51">
      <t>キボウ</t>
    </rPh>
    <rPh sb="53" eb="55">
      <t>バアイ</t>
    </rPh>
    <rPh sb="56" eb="60">
      <t>キボウブモン</t>
    </rPh>
    <rPh sb="60" eb="61">
      <t>ラン</t>
    </rPh>
    <phoneticPr fontId="4"/>
  </si>
  <si>
    <t>法人番号</t>
    <rPh sb="0" eb="2">
      <t>ホウジン</t>
    </rPh>
    <rPh sb="2" eb="4">
      <t>バンゴウ</t>
    </rPh>
    <phoneticPr fontId="4"/>
  </si>
  <si>
    <t>法人番号</t>
    <rPh sb="0" eb="2">
      <t>ホウジン</t>
    </rPh>
    <phoneticPr fontId="4"/>
  </si>
  <si>
    <t>希望</t>
    <phoneticPr fontId="4"/>
  </si>
  <si>
    <t>27_岬町</t>
  </si>
  <si>
    <t>自治体からの種々の連絡に対応できる方の情報を入力してください。</t>
    <rPh sb="0" eb="3">
      <t>ジチタイ</t>
    </rPh>
    <rPh sb="6" eb="8">
      <t>シュシュ</t>
    </rPh>
    <rPh sb="9" eb="11">
      <t>レンラク</t>
    </rPh>
    <rPh sb="12" eb="14">
      <t>タイオウ</t>
    </rPh>
    <phoneticPr fontId="4"/>
  </si>
  <si>
    <t>岬町に入札参加資格申請を提出又は提出を予定している関連会社があれば、入力してください。
関連内容欄はリストから選択してください。</t>
    <rPh sb="0" eb="2">
      <t>ミサキチョウ</t>
    </rPh>
    <rPh sb="3" eb="5">
      <t>ニュウサツ</t>
    </rPh>
    <rPh sb="5" eb="7">
      <t>サンカ</t>
    </rPh>
    <rPh sb="7" eb="9">
      <t>シカク</t>
    </rPh>
    <rPh sb="9" eb="11">
      <t>シンセイ</t>
    </rPh>
    <rPh sb="12" eb="14">
      <t>テイシュツ</t>
    </rPh>
    <rPh sb="14" eb="15">
      <t>マタ</t>
    </rPh>
    <rPh sb="16" eb="18">
      <t>テイシュツ</t>
    </rPh>
    <rPh sb="19" eb="21">
      <t>ヨテイ</t>
    </rPh>
    <rPh sb="25" eb="27">
      <t>カンレン</t>
    </rPh>
    <rPh sb="27" eb="29">
      <t>ガイシャ</t>
    </rPh>
    <rPh sb="34" eb="36">
      <t>ニュウリョク</t>
    </rPh>
    <rPh sb="44" eb="46">
      <t>カンレン</t>
    </rPh>
    <rPh sb="46" eb="48">
      <t>ナイヨウ</t>
    </rPh>
    <rPh sb="48" eb="49">
      <t>ラン</t>
    </rPh>
    <rPh sb="55" eb="57">
      <t>センタク</t>
    </rPh>
    <phoneticPr fontId="4"/>
  </si>
  <si>
    <t>Ver.7.0.1</t>
    <phoneticPr fontId="4"/>
  </si>
  <si>
    <t>7.0.1</t>
  </si>
  <si>
    <t>その他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</si>
</sst>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D9D9D9"/>
        <bgColor indexed="64"/>
      </patternFill>
    </fill>
  </fills>
  <borders count="73">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hair">
        <color auto="1"/>
      </left>
      <right style="hair">
        <color auto="1"/>
      </right>
      <top/>
      <bottom style="hair">
        <color auto="1"/>
      </bottom>
      <diagonal/>
    </border>
    <border>
      <left/>
      <right style="hair">
        <color indexed="64"/>
      </right>
      <top/>
      <bottom style="hair">
        <color indexed="64"/>
      </bottom>
      <diagonal/>
    </border>
    <border>
      <left/>
      <right style="thin">
        <color indexed="64"/>
      </right>
      <top style="thin">
        <color indexed="64"/>
      </top>
      <bottom style="thin">
        <color auto="1"/>
      </bottom>
      <diagonal/>
    </border>
    <border>
      <left/>
      <right/>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hair">
        <color auto="1"/>
      </left>
      <right style="thin">
        <color indexed="64"/>
      </right>
      <top style="thin">
        <color indexed="64"/>
      </top>
      <bottom style="hair">
        <color auto="1"/>
      </bottom>
      <diagonal/>
    </border>
    <border>
      <left style="hair">
        <color indexed="64"/>
      </left>
      <right/>
      <top/>
      <bottom/>
      <diagonal/>
    </border>
    <border>
      <left style="hair">
        <color auto="1"/>
      </left>
      <right/>
      <top style="hair">
        <color auto="1"/>
      </top>
      <bottom/>
      <diagonal/>
    </border>
    <border>
      <left/>
      <right style="hair">
        <color auto="1"/>
      </right>
      <top/>
      <bottom/>
      <diagonal/>
    </border>
    <border>
      <left style="hair">
        <color auto="1"/>
      </left>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bottom style="thin">
        <color indexed="64"/>
      </bottom>
      <diagonal/>
    </border>
    <border>
      <left/>
      <right style="hair">
        <color indexed="64"/>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bottom style="hair">
        <color auto="1"/>
      </bottom>
      <diagonal/>
    </border>
    <border>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59">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0" xfId="0" applyNumberFormat="1" applyFont="1" applyFill="1" applyBorder="1" applyAlignment="1" applyProtection="1">
      <alignment horizontal="left" vertical="center"/>
      <protection locked="0"/>
    </xf>
    <xf numFmtId="38" fontId="23" fillId="2" borderId="57" xfId="6" applyNumberFormat="1" applyFont="1" applyFill="1" applyBorder="1" applyAlignment="1" applyProtection="1">
      <alignment horizontal="right" vertical="center"/>
      <protection locked="0"/>
    </xf>
    <xf numFmtId="38" fontId="23" fillId="2" borderId="56" xfId="6" applyNumberFormat="1" applyFont="1" applyFill="1" applyBorder="1" applyAlignment="1" applyProtection="1">
      <alignment horizontal="right" vertical="center"/>
      <protection locked="0"/>
    </xf>
    <xf numFmtId="38" fontId="23" fillId="2" borderId="55" xfId="6" applyNumberFormat="1" applyFont="1" applyFill="1" applyBorder="1" applyAlignment="1" applyProtection="1">
      <alignment horizontal="right" vertical="center"/>
      <protection locked="0"/>
    </xf>
    <xf numFmtId="49" fontId="23" fillId="2" borderId="56" xfId="12" applyNumberFormat="1" applyFont="1" applyFill="1" applyBorder="1" applyAlignment="1" applyProtection="1">
      <alignment horizontal="center" vertical="center"/>
      <protection locked="0"/>
    </xf>
    <xf numFmtId="49" fontId="23" fillId="2" borderId="16" xfId="6" applyNumberFormat="1" applyFont="1" applyFill="1" applyBorder="1" applyAlignment="1" applyProtection="1">
      <alignment horizontal="left" vertical="center"/>
      <protection locked="0"/>
    </xf>
    <xf numFmtId="49" fontId="23" fillId="2" borderId="9" xfId="6" applyNumberFormat="1" applyFont="1" applyFill="1" applyBorder="1" applyAlignment="1" applyProtection="1">
      <alignment horizontal="left" vertical="center"/>
      <protection locked="0"/>
    </xf>
    <xf numFmtId="49" fontId="23" fillId="2" borderId="10" xfId="6" applyNumberFormat="1"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8"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49" fontId="23" fillId="2" borderId="8" xfId="1" applyNumberFormat="1" applyFont="1" applyFill="1" applyBorder="1" applyAlignment="1" applyProtection="1">
      <alignment horizontal="left" vertical="center"/>
      <protection locked="0"/>
    </xf>
    <xf numFmtId="0" fontId="23" fillId="2" borderId="9" xfId="1" applyFont="1" applyFill="1" applyBorder="1" applyAlignment="1" applyProtection="1">
      <alignment horizontal="left" vertical="center"/>
      <protection locked="0"/>
    </xf>
    <xf numFmtId="0" fontId="23" fillId="2" borderId="11" xfId="1" applyFont="1" applyFill="1" applyBorder="1" applyAlignment="1" applyProtection="1">
      <alignment horizontal="left" vertical="center"/>
      <protection locked="0"/>
    </xf>
    <xf numFmtId="49" fontId="23" fillId="2" borderId="3" xfId="1" applyNumberFormat="1" applyFont="1" applyFill="1" applyBorder="1" applyAlignment="1" applyProtection="1">
      <alignment horizontal="left" vertical="center"/>
      <protection locked="0"/>
    </xf>
    <xf numFmtId="0" fontId="23" fillId="2" borderId="4" xfId="1" applyFont="1" applyFill="1" applyBorder="1" applyAlignment="1" applyProtection="1">
      <alignment horizontal="left" vertical="center"/>
      <protection locked="0"/>
    </xf>
    <xf numFmtId="0" fontId="23" fillId="2" borderId="6" xfId="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1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37" xfId="0" applyNumberFormat="1" applyFont="1" applyFill="1" applyBorder="1" applyAlignment="1" applyProtection="1">
      <alignment horizontal="left" vertical="center"/>
      <protection locked="0"/>
    </xf>
    <xf numFmtId="49" fontId="23" fillId="2" borderId="10" xfId="1" applyNumberFormat="1" applyFont="1" applyFill="1" applyBorder="1" applyAlignment="1" applyProtection="1">
      <alignment horizontal="left" vertical="center"/>
      <protection locked="0"/>
    </xf>
    <xf numFmtId="49" fontId="23" fillId="2" borderId="9" xfId="1"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38"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6" xfId="0" applyNumberFormat="1" applyFont="1" applyFill="1" applyBorder="1" applyAlignment="1" applyProtection="1">
      <alignment horizontal="left" vertical="center"/>
      <protection locked="0"/>
    </xf>
    <xf numFmtId="49" fontId="23" fillId="2" borderId="15"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49" fontId="23" fillId="2" borderId="59" xfId="12" applyNumberFormat="1" applyFont="1" applyFill="1" applyBorder="1" applyAlignment="1" applyProtection="1">
      <alignment horizontal="center" vertical="center"/>
      <protection locked="0"/>
    </xf>
    <xf numFmtId="49" fontId="23" fillId="2" borderId="54" xfId="12" applyNumberFormat="1" applyFont="1" applyFill="1" applyBorder="1" applyAlignment="1" applyProtection="1">
      <alignment horizontal="center" vertical="center"/>
      <protection locked="0"/>
    </xf>
    <xf numFmtId="49" fontId="23" fillId="2" borderId="58" xfId="12" applyNumberFormat="1" applyFont="1" applyFill="1" applyBorder="1" applyAlignment="1" applyProtection="1">
      <alignment horizontal="center" vertical="center"/>
      <protection locked="0"/>
    </xf>
    <xf numFmtId="49" fontId="23" fillId="2" borderId="60"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33" xfId="12" applyNumberFormat="1" applyFont="1" applyFill="1" applyBorder="1" applyAlignment="1" applyProtection="1">
      <alignment horizontal="center" vertical="center"/>
      <protection locked="0"/>
    </xf>
    <xf numFmtId="49" fontId="23" fillId="2" borderId="3" xfId="12" applyNumberFormat="1" applyFont="1" applyFill="1" applyBorder="1" applyAlignment="1" applyProtection="1">
      <alignment horizontal="center" vertical="center"/>
      <protection locked="0"/>
    </xf>
    <xf numFmtId="49" fontId="23" fillId="2" borderId="5" xfId="12" applyNumberFormat="1" applyFont="1" applyFill="1" applyBorder="1" applyAlignment="1" applyProtection="1">
      <alignment horizontal="center" vertical="center"/>
      <protection locked="0"/>
    </xf>
    <xf numFmtId="49" fontId="23" fillId="2" borderId="8" xfId="12" applyNumberFormat="1" applyFont="1" applyFill="1" applyBorder="1" applyAlignment="1" applyProtection="1">
      <alignment horizontal="center" vertical="center"/>
      <protection locked="0"/>
    </xf>
    <xf numFmtId="49" fontId="23" fillId="2" borderId="10" xfId="12" applyNumberFormat="1" applyFont="1" applyFill="1" applyBorder="1" applyAlignment="1" applyProtection="1">
      <alignment horizontal="center"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49" fontId="23" fillId="2" borderId="12" xfId="12" applyNumberFormat="1" applyFont="1" applyFill="1" applyBorder="1" applyAlignment="1" applyProtection="1">
      <alignment horizontal="center" vertical="center"/>
      <protection locked="0"/>
    </xf>
    <xf numFmtId="49" fontId="23" fillId="2" borderId="14" xfId="12" applyNumberFormat="1" applyFont="1" applyFill="1" applyBorder="1" applyAlignment="1" applyProtection="1">
      <alignment horizontal="center" vertical="center"/>
      <protection locked="0"/>
    </xf>
    <xf numFmtId="49" fontId="23" fillId="2" borderId="12" xfId="1" applyNumberFormat="1" applyFont="1" applyFill="1" applyBorder="1" applyAlignment="1" applyProtection="1">
      <alignment horizontal="left" vertical="center"/>
      <protection locked="0"/>
    </xf>
    <xf numFmtId="0" fontId="23" fillId="2" borderId="13" xfId="1" applyFont="1" applyFill="1" applyBorder="1" applyAlignment="1" applyProtection="1">
      <alignment horizontal="left" vertical="center"/>
      <protection locked="0"/>
    </xf>
    <xf numFmtId="0" fontId="23" fillId="2" borderId="37" xfId="1" applyFont="1" applyFill="1" applyBorder="1" applyAlignment="1" applyProtection="1">
      <alignment horizontal="left" vertical="center"/>
      <protection locked="0"/>
    </xf>
    <xf numFmtId="49" fontId="23" fillId="2" borderId="38" xfId="6" applyNumberFormat="1" applyFont="1" applyFill="1" applyBorder="1" applyAlignment="1" applyProtection="1">
      <alignment horizontal="left" vertical="center"/>
      <protection locked="0"/>
    </xf>
    <xf numFmtId="49" fontId="23" fillId="2" borderId="13" xfId="6" applyNumberFormat="1" applyFont="1" applyFill="1" applyBorder="1" applyAlignment="1" applyProtection="1">
      <alignment horizontal="left" vertical="center"/>
      <protection locked="0"/>
    </xf>
    <xf numFmtId="49" fontId="23" fillId="2" borderId="14" xfId="6"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37"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shrinkToFit="1"/>
      <protection locked="0"/>
    </xf>
    <xf numFmtId="49" fontId="23" fillId="2" borderId="4" xfId="0" applyNumberFormat="1" applyFont="1" applyFill="1" applyBorder="1" applyAlignment="1" applyProtection="1">
      <alignment horizontal="left" vertical="center" shrinkToFit="1"/>
      <protection locked="0"/>
    </xf>
    <xf numFmtId="49" fontId="23" fillId="2" borderId="5" xfId="0" applyNumberFormat="1" applyFont="1" applyFill="1" applyBorder="1" applyAlignment="1" applyProtection="1">
      <alignment horizontal="left" vertical="center" shrinkToFit="1"/>
      <protection locked="0"/>
    </xf>
    <xf numFmtId="49" fontId="23" fillId="2" borderId="8" xfId="0" applyNumberFormat="1" applyFont="1" applyFill="1" applyBorder="1" applyAlignment="1" applyProtection="1">
      <alignment horizontal="left" vertical="center" shrinkToFit="1"/>
      <protection locked="0"/>
    </xf>
    <xf numFmtId="49" fontId="23" fillId="2" borderId="9" xfId="0" applyNumberFormat="1" applyFont="1" applyFill="1" applyBorder="1" applyAlignment="1" applyProtection="1">
      <alignment horizontal="left" vertical="center" shrinkToFit="1"/>
      <protection locked="0"/>
    </xf>
    <xf numFmtId="49" fontId="23" fillId="2" borderId="10" xfId="0" applyNumberFormat="1" applyFont="1" applyFill="1" applyBorder="1" applyAlignment="1" applyProtection="1">
      <alignment horizontal="left" vertical="center" shrinkToFit="1"/>
      <protection locked="0"/>
    </xf>
    <xf numFmtId="49" fontId="23" fillId="2" borderId="12" xfId="0" applyNumberFormat="1" applyFont="1" applyFill="1" applyBorder="1" applyAlignment="1" applyProtection="1">
      <alignment horizontal="left" vertical="center" shrinkToFit="1"/>
      <protection locked="0"/>
    </xf>
    <xf numFmtId="49" fontId="23" fillId="2" borderId="13" xfId="0" applyNumberFormat="1" applyFont="1" applyFill="1" applyBorder="1" applyAlignment="1" applyProtection="1">
      <alignment horizontal="left" vertical="center" shrinkToFit="1"/>
      <protection locked="0"/>
    </xf>
    <xf numFmtId="49" fontId="23" fillId="2" borderId="14" xfId="0" applyNumberFormat="1" applyFont="1" applyFill="1" applyBorder="1" applyAlignment="1" applyProtection="1">
      <alignment horizontal="left" vertical="center" shrinkToFit="1"/>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49" fontId="23" fillId="2" borderId="14" xfId="1" applyNumberFormat="1" applyFont="1" applyFill="1" applyBorder="1" applyAlignment="1" applyProtection="1">
      <alignment horizontal="left" vertical="center"/>
      <protection locked="0"/>
    </xf>
    <xf numFmtId="49" fontId="23" fillId="2" borderId="4" xfId="1" applyNumberFormat="1" applyFont="1" applyFill="1" applyBorder="1" applyAlignment="1" applyProtection="1">
      <alignment horizontal="left" vertical="center"/>
      <protection locked="0"/>
    </xf>
    <xf numFmtId="49" fontId="23" fillId="2" borderId="5" xfId="1"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14" fontId="23" fillId="2" borderId="38"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38" fontId="23" fillId="2" borderId="15"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23" fillId="2" borderId="41" xfId="1" applyNumberFormat="1" applyFont="1" applyFill="1" applyBorder="1" applyAlignment="1" applyProtection="1">
      <alignment horizontal="right" vertical="center"/>
      <protection locked="0"/>
    </xf>
    <xf numFmtId="178" fontId="23" fillId="2" borderId="42" xfId="1" applyNumberFormat="1" applyFont="1" applyFill="1" applyBorder="1" applyAlignment="1" applyProtection="1">
      <alignment horizontal="right" vertical="center"/>
      <protection locked="0"/>
    </xf>
    <xf numFmtId="178" fontId="23" fillId="2" borderId="43" xfId="1" applyNumberFormat="1" applyFont="1" applyFill="1" applyBorder="1" applyAlignment="1" applyProtection="1">
      <alignment horizontal="right" vertical="center"/>
      <protection locked="0"/>
    </xf>
    <xf numFmtId="38" fontId="23" fillId="2" borderId="16"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37" xfId="6" applyNumberFormat="1" applyFont="1" applyFill="1" applyBorder="1" applyAlignment="1" applyProtection="1">
      <alignment horizontal="right" vertical="center"/>
      <protection locked="0"/>
    </xf>
    <xf numFmtId="0" fontId="23" fillId="2" borderId="0" xfId="0" applyFont="1" applyFill="1" applyAlignment="1" applyProtection="1">
      <alignment horizontal="left" vertical="center"/>
      <protection locked="0"/>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38"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37" xfId="1" applyNumberFormat="1" applyFont="1" applyFill="1" applyBorder="1" applyAlignment="1" applyProtection="1">
      <alignment horizontal="right" vertical="center"/>
      <protection locked="0"/>
    </xf>
    <xf numFmtId="49" fontId="23" fillId="2" borderId="39"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0"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38" fontId="23" fillId="2" borderId="42" xfId="1" applyNumberFormat="1" applyFont="1" applyFill="1" applyBorder="1" applyAlignment="1" applyProtection="1">
      <alignment horizontal="right" vertical="center"/>
      <protection locked="0"/>
    </xf>
    <xf numFmtId="38" fontId="23" fillId="2" borderId="52" xfId="1" applyNumberFormat="1" applyFont="1" applyFill="1" applyBorder="1" applyAlignment="1" applyProtection="1">
      <alignment horizontal="righ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82"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38" fontId="23" fillId="2" borderId="3" xfId="1" applyNumberFormat="1" applyFont="1" applyFill="1" applyBorder="1" applyAlignment="1" applyProtection="1">
      <alignment horizontal="righ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38" fontId="23" fillId="2" borderId="38"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9"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38" fontId="23" fillId="2" borderId="51" xfId="1" applyNumberFormat="1" applyFont="1" applyFill="1" applyBorder="1" applyAlignment="1" applyProtection="1">
      <alignment horizontal="right" vertical="center"/>
      <protection locked="0"/>
    </xf>
    <xf numFmtId="38" fontId="23" fillId="2" borderId="43"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178" fontId="23" fillId="2" borderId="52" xfId="1" applyNumberFormat="1" applyFont="1" applyFill="1" applyBorder="1" applyAlignment="1" applyProtection="1">
      <alignment horizontal="right"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13" xfId="1" applyNumberFormat="1" applyFont="1" applyFill="1" applyBorder="1" applyAlignment="1" applyProtection="1">
      <alignment horizontal="left"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4"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4"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44" xfId="0" applyNumberFormat="1" applyFont="1" applyBorder="1" applyAlignment="1" applyProtection="1">
      <alignment horizontal="right" vertical="center"/>
    </xf>
    <xf numFmtId="38" fontId="11" fillId="0" borderId="35"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39"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0"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38"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37"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4"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4"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1" xfId="2" applyFont="1" applyBorder="1" applyProtection="1">
      <alignment vertical="center"/>
    </xf>
    <xf numFmtId="0" fontId="11" fillId="0" borderId="42" xfId="2" applyFont="1" applyBorder="1" applyProtection="1">
      <alignment vertical="center"/>
    </xf>
    <xf numFmtId="0" fontId="11" fillId="0" borderId="43"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39"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0"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45"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4"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45"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37"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16"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39" xfId="2" applyFont="1" applyBorder="1" applyProtection="1">
      <alignment vertical="center"/>
    </xf>
    <xf numFmtId="0" fontId="11" fillId="0" borderId="31" xfId="2" applyFont="1" applyBorder="1" applyProtection="1">
      <alignment vertical="center"/>
    </xf>
    <xf numFmtId="0" fontId="11" fillId="0" borderId="40" xfId="2" applyFont="1" applyBorder="1" applyProtection="1">
      <alignmen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53" xfId="1" applyNumberFormat="1" applyFont="1" applyBorder="1" applyAlignment="1" applyProtection="1">
      <alignment horizontal="right" vertical="center"/>
    </xf>
    <xf numFmtId="38" fontId="23" fillId="0" borderId="49"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53"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46"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4" xfId="12" applyNumberFormat="1" applyFont="1" applyBorder="1" applyAlignment="1" applyProtection="1">
      <alignment horizontal="center" vertical="center"/>
    </xf>
    <xf numFmtId="0" fontId="11" fillId="0" borderId="45"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36" xfId="12" applyNumberFormat="1" applyFont="1" applyBorder="1" applyAlignment="1" applyProtection="1">
      <alignment horizontal="center" vertical="center"/>
    </xf>
    <xf numFmtId="0" fontId="11" fillId="0" borderId="47" xfId="6" applyFont="1" applyBorder="1" applyAlignment="1" applyProtection="1">
      <alignment horizontal="left" vertical="center"/>
    </xf>
    <xf numFmtId="0" fontId="11" fillId="0" borderId="48" xfId="6" applyFont="1" applyBorder="1" applyAlignment="1" applyProtection="1">
      <alignment horizontal="left" vertical="center"/>
    </xf>
    <xf numFmtId="49" fontId="23" fillId="0" borderId="15" xfId="6" applyNumberFormat="1" applyFont="1" applyBorder="1" applyAlignment="1" applyProtection="1">
      <alignment horizontal="left" vertical="center"/>
    </xf>
    <xf numFmtId="49" fontId="23" fillId="0" borderId="4" xfId="6" applyNumberFormat="1" applyFont="1" applyBorder="1" applyAlignment="1" applyProtection="1">
      <alignment horizontal="left" vertical="center"/>
    </xf>
    <xf numFmtId="49" fontId="23" fillId="0" borderId="5" xfId="6" applyNumberFormat="1"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49" fontId="23" fillId="0" borderId="16" xfId="6" applyNumberFormat="1" applyFont="1" applyBorder="1" applyAlignment="1" applyProtection="1">
      <alignment horizontal="left" vertical="center"/>
    </xf>
    <xf numFmtId="49" fontId="23" fillId="0" borderId="9" xfId="6" applyNumberFormat="1" applyFont="1" applyBorder="1" applyAlignment="1" applyProtection="1">
      <alignment horizontal="left" vertical="center"/>
    </xf>
    <xf numFmtId="49" fontId="23" fillId="0" borderId="10" xfId="6" applyNumberFormat="1"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36" xfId="2" applyFont="1" applyBorder="1" applyAlignment="1" applyProtection="1">
      <alignment horizontal="left" vertical="center" wrapText="1"/>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23" fillId="0" borderId="0" xfId="2" applyFont="1" applyProtection="1">
      <alignment vertical="center"/>
    </xf>
    <xf numFmtId="0" fontId="23" fillId="0" borderId="26" xfId="2" applyFont="1" applyBorder="1" applyProtection="1">
      <alignment vertical="center"/>
    </xf>
    <xf numFmtId="0" fontId="23" fillId="0" borderId="25" xfId="2" applyFont="1" applyBorder="1" applyProtection="1">
      <alignment vertical="center"/>
    </xf>
    <xf numFmtId="0" fontId="23" fillId="0" borderId="2" xfId="2" applyFont="1" applyBorder="1" applyProtection="1">
      <alignment vertical="center"/>
    </xf>
    <xf numFmtId="0" fontId="23" fillId="0" borderId="17" xfId="2" applyFont="1" applyBorder="1" applyProtection="1">
      <alignment vertical="center"/>
    </xf>
    <xf numFmtId="0" fontId="23" fillId="0" borderId="30" xfId="2" applyFont="1" applyBorder="1" applyAlignment="1" applyProtection="1">
      <alignment horizontal="center" vertical="center"/>
    </xf>
    <xf numFmtId="49" fontId="23" fillId="0" borderId="1" xfId="12" applyNumberFormat="1" applyFont="1" applyBorder="1" applyProtection="1">
      <alignment vertical="center"/>
    </xf>
    <xf numFmtId="49" fontId="23" fillId="0" borderId="2" xfId="12" applyNumberFormat="1" applyFont="1" applyBorder="1" applyProtection="1">
      <alignment vertical="center"/>
    </xf>
    <xf numFmtId="49" fontId="23" fillId="0" borderId="17" xfId="12" applyNumberFormat="1" applyFont="1" applyBorder="1" applyProtection="1">
      <alignment vertical="center"/>
    </xf>
    <xf numFmtId="49" fontId="23" fillId="0" borderId="36" xfId="12" applyNumberFormat="1" applyFont="1" applyBorder="1" applyProtection="1">
      <alignment vertical="center"/>
    </xf>
    <xf numFmtId="0" fontId="23" fillId="0" borderId="71" xfId="2" applyFont="1" applyBorder="1" applyAlignment="1" applyProtection="1">
      <alignment horizontal="center" vertical="center"/>
    </xf>
    <xf numFmtId="0" fontId="23" fillId="0" borderId="32" xfId="12" applyFont="1" applyBorder="1" applyProtection="1">
      <alignment vertical="center"/>
    </xf>
    <xf numFmtId="49" fontId="23" fillId="4" borderId="58" xfId="12" applyNumberFormat="1" applyFont="1" applyFill="1" applyBorder="1" applyProtection="1">
      <alignment vertical="center"/>
    </xf>
    <xf numFmtId="49" fontId="23" fillId="4" borderId="0" xfId="12" applyNumberFormat="1" applyFont="1" applyFill="1" applyProtection="1">
      <alignment vertical="center"/>
    </xf>
    <xf numFmtId="49" fontId="23" fillId="4" borderId="60" xfId="12" applyNumberFormat="1" applyFont="1" applyFill="1" applyBorder="1" applyProtection="1">
      <alignment vertical="center"/>
    </xf>
    <xf numFmtId="49" fontId="23" fillId="4" borderId="64" xfId="12" applyNumberFormat="1" applyFont="1" applyFill="1" applyBorder="1" applyAlignment="1" applyProtection="1">
      <alignment horizontal="center" vertical="center"/>
    </xf>
    <xf numFmtId="0" fontId="23" fillId="0" borderId="62" xfId="2" applyFont="1" applyBorder="1" applyAlignment="1" applyProtection="1">
      <alignment horizontal="center" vertical="center"/>
    </xf>
    <xf numFmtId="0" fontId="23" fillId="0" borderId="7" xfId="12" applyFont="1" applyBorder="1" applyProtection="1">
      <alignment vertical="center"/>
    </xf>
    <xf numFmtId="49" fontId="23" fillId="4" borderId="61" xfId="12" applyNumberFormat="1" applyFont="1" applyFill="1" applyBorder="1" applyProtection="1">
      <alignment vertical="center"/>
    </xf>
    <xf numFmtId="49" fontId="23" fillId="4" borderId="35" xfId="12" applyNumberFormat="1" applyFont="1" applyFill="1" applyBorder="1" applyProtection="1">
      <alignment vertical="center"/>
    </xf>
    <xf numFmtId="49" fontId="23" fillId="4" borderId="33" xfId="12" applyNumberFormat="1" applyFont="1" applyFill="1" applyBorder="1" applyProtection="1">
      <alignment vertical="center"/>
    </xf>
    <xf numFmtId="49" fontId="23" fillId="4" borderId="65" xfId="12" applyNumberFormat="1" applyFont="1" applyFill="1" applyBorder="1" applyAlignment="1" applyProtection="1">
      <alignment horizontal="center" vertical="center"/>
    </xf>
    <xf numFmtId="0" fontId="23" fillId="0" borderId="62" xfId="2" applyFont="1" applyBorder="1" applyAlignment="1" applyProtection="1">
      <alignment horizontal="center" vertical="center"/>
    </xf>
    <xf numFmtId="49" fontId="23" fillId="0" borderId="7" xfId="2" applyNumberFormat="1" applyFont="1" applyBorder="1" applyAlignment="1" applyProtection="1">
      <alignment horizontal="center" vertical="center"/>
    </xf>
    <xf numFmtId="0" fontId="11" fillId="0" borderId="8" xfId="0" applyFont="1" applyBorder="1" applyProtection="1">
      <alignment vertical="center"/>
    </xf>
    <xf numFmtId="0" fontId="11" fillId="0" borderId="9" xfId="0" applyFont="1" applyBorder="1" applyProtection="1">
      <alignment vertical="center"/>
    </xf>
    <xf numFmtId="0" fontId="11" fillId="0" borderId="10" xfId="0" applyFont="1" applyBorder="1" applyProtection="1">
      <alignment vertical="center"/>
    </xf>
    <xf numFmtId="0" fontId="23" fillId="0" borderId="8" xfId="12" applyFont="1" applyBorder="1" applyProtection="1">
      <alignment vertical="center"/>
    </xf>
    <xf numFmtId="0" fontId="23" fillId="0" borderId="9" xfId="12" applyFont="1" applyBorder="1" applyProtection="1">
      <alignment vertical="center"/>
    </xf>
    <xf numFmtId="0" fontId="23" fillId="0" borderId="10" xfId="12" applyFont="1" applyBorder="1" applyProtection="1">
      <alignment vertical="center"/>
    </xf>
    <xf numFmtId="0" fontId="11" fillId="0" borderId="8" xfId="12" applyFont="1" applyBorder="1" applyProtection="1">
      <alignment vertical="center"/>
    </xf>
    <xf numFmtId="0" fontId="11" fillId="0" borderId="9" xfId="12" applyFont="1" applyBorder="1" applyProtection="1">
      <alignment vertical="center"/>
    </xf>
    <xf numFmtId="0" fontId="11" fillId="0" borderId="10" xfId="12" applyFont="1" applyBorder="1" applyProtection="1">
      <alignment vertical="center"/>
    </xf>
    <xf numFmtId="49" fontId="23" fillId="4" borderId="59" xfId="12" applyNumberFormat="1" applyFont="1" applyFill="1" applyBorder="1" applyProtection="1">
      <alignment vertical="center"/>
    </xf>
    <xf numFmtId="49" fontId="23" fillId="4" borderId="31" xfId="12" applyNumberFormat="1" applyFont="1" applyFill="1" applyBorder="1" applyProtection="1">
      <alignment vertical="center"/>
    </xf>
    <xf numFmtId="49" fontId="23" fillId="4" borderId="54" xfId="12" applyNumberFormat="1" applyFont="1" applyFill="1" applyBorder="1" applyProtection="1">
      <alignment vertical="center"/>
    </xf>
    <xf numFmtId="49" fontId="23" fillId="4" borderId="63" xfId="12" applyNumberFormat="1" applyFont="1" applyFill="1" applyBorder="1" applyAlignment="1" applyProtection="1">
      <alignment horizontal="center" vertical="center"/>
    </xf>
    <xf numFmtId="0" fontId="23" fillId="0" borderId="66" xfId="2" applyFont="1" applyBorder="1" applyAlignment="1" applyProtection="1">
      <alignment horizontal="center" vertical="center"/>
    </xf>
    <xf numFmtId="0" fontId="23" fillId="0" borderId="67" xfId="12" applyFont="1" applyBorder="1" applyProtection="1">
      <alignment vertical="center"/>
    </xf>
    <xf numFmtId="49" fontId="23" fillId="4" borderId="68" xfId="12" applyNumberFormat="1" applyFont="1" applyFill="1" applyBorder="1" applyProtection="1">
      <alignment vertical="center"/>
    </xf>
    <xf numFmtId="49" fontId="23" fillId="4" borderId="18" xfId="12" applyNumberFormat="1" applyFont="1" applyFill="1" applyBorder="1" applyProtection="1">
      <alignment vertical="center"/>
    </xf>
    <xf numFmtId="49" fontId="23" fillId="4" borderId="69" xfId="12" applyNumberFormat="1" applyFont="1" applyFill="1" applyBorder="1" applyProtection="1">
      <alignment vertical="center"/>
    </xf>
    <xf numFmtId="49" fontId="23" fillId="4" borderId="70" xfId="12" applyNumberFormat="1" applyFont="1" applyFill="1" applyBorder="1" applyAlignment="1" applyProtection="1">
      <alignment horizontal="center" vertical="center"/>
    </xf>
    <xf numFmtId="0" fontId="17" fillId="0" borderId="0" xfId="2" applyFont="1" applyAlignment="1" applyProtection="1">
      <alignment horizontal="left" vertical="top"/>
    </xf>
    <xf numFmtId="0" fontId="23" fillId="0" borderId="0" xfId="12" applyFont="1" applyProtection="1">
      <alignment vertical="center"/>
    </xf>
    <xf numFmtId="0" fontId="11" fillId="0" borderId="0" xfId="12" applyFont="1" applyAlignment="1" applyProtection="1">
      <alignment horizontal="left"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181" fontId="16" fillId="0" borderId="22" xfId="0" applyNumberFormat="1" applyFont="1" applyBorder="1" applyProtection="1">
      <alignment vertical="center"/>
    </xf>
    <xf numFmtId="49" fontId="16" fillId="0" borderId="0" xfId="0" applyNumberFormat="1" applyFont="1" applyProtection="1">
      <alignment vertical="center"/>
    </xf>
    <xf numFmtId="0" fontId="11" fillId="0" borderId="23" xfId="2" applyFont="1" applyBorder="1" applyProtection="1">
      <alignment vertical="center"/>
    </xf>
    <xf numFmtId="0" fontId="20" fillId="0" borderId="0" xfId="0" applyFont="1" applyProtection="1">
      <alignment vertical="center"/>
    </xf>
    <xf numFmtId="0" fontId="17" fillId="0" borderId="0" xfId="0" applyFont="1" applyAlignment="1" applyProtection="1">
      <alignment horizontal="left" vertical="center" wrapText="1"/>
    </xf>
    <xf numFmtId="0" fontId="11" fillId="0" borderId="0" xfId="1" applyFont="1" applyAlignment="1" applyProtection="1">
      <alignment vertical="top"/>
    </xf>
    <xf numFmtId="0" fontId="16" fillId="0" borderId="24" xfId="0" applyFont="1" applyBorder="1" applyAlignment="1" applyProtection="1">
      <alignment vertical="top"/>
    </xf>
    <xf numFmtId="180" fontId="11" fillId="0" borderId="0" xfId="0" applyNumberFormat="1" applyFont="1" applyAlignment="1" applyProtection="1">
      <alignment horizontal="center" vertical="top"/>
    </xf>
    <xf numFmtId="0" fontId="24" fillId="0" borderId="18" xfId="0" applyFont="1" applyBorder="1" applyAlignment="1" applyProtection="1">
      <alignment vertical="center" wrapText="1"/>
    </xf>
    <xf numFmtId="0" fontId="11" fillId="0" borderId="26" xfId="2" applyFont="1" applyBorder="1" applyAlignment="1" applyProtection="1">
      <alignment vertical="top"/>
    </xf>
    <xf numFmtId="49" fontId="23" fillId="0" borderId="25" xfId="0" applyNumberFormat="1" applyFont="1" applyBorder="1" applyProtection="1">
      <alignment vertical="center"/>
    </xf>
    <xf numFmtId="49" fontId="23" fillId="0" borderId="2" xfId="0" applyNumberFormat="1" applyFont="1" applyBorder="1" applyProtection="1">
      <alignment vertical="center"/>
    </xf>
    <xf numFmtId="49" fontId="23" fillId="0" borderId="17" xfId="0" applyNumberFormat="1" applyFont="1" applyBorder="1" applyProtection="1">
      <alignment vertical="center"/>
    </xf>
    <xf numFmtId="49" fontId="23" fillId="0" borderId="1" xfId="0" applyNumberFormat="1" applyFont="1" applyBorder="1" applyProtection="1">
      <alignment vertical="center"/>
    </xf>
    <xf numFmtId="49" fontId="23" fillId="0" borderId="34" xfId="0" applyNumberFormat="1" applyFont="1" applyBorder="1" applyProtection="1">
      <alignment vertical="center"/>
    </xf>
    <xf numFmtId="0" fontId="11" fillId="0" borderId="24" xfId="0" applyFont="1" applyBorder="1" applyAlignment="1" applyProtection="1">
      <alignment vertical="top"/>
    </xf>
    <xf numFmtId="49" fontId="17" fillId="0" borderId="21" xfId="0" applyNumberFormat="1" applyFont="1" applyBorder="1" applyAlignment="1" applyProtection="1">
      <alignment vertical="top"/>
    </xf>
    <xf numFmtId="0" fontId="17" fillId="0" borderId="0" xfId="0" applyFont="1" applyAlignment="1" applyProtection="1">
      <alignment horizontal="left" vertical="top" wrapText="1"/>
    </xf>
    <xf numFmtId="0" fontId="20" fillId="0" borderId="18" xfId="0" applyFont="1" applyBorder="1" applyProtection="1">
      <alignment vertical="center"/>
    </xf>
    <xf numFmtId="180" fontId="11" fillId="0" borderId="26" xfId="0" applyNumberFormat="1" applyFont="1" applyBorder="1" applyAlignment="1" applyProtection="1">
      <alignment horizontal="center" vertical="top"/>
    </xf>
    <xf numFmtId="49" fontId="23" fillId="0" borderId="20" xfId="0" applyNumberFormat="1" applyFont="1" applyBorder="1" applyAlignment="1" applyProtection="1">
      <alignment horizontal="left" vertical="center"/>
    </xf>
    <xf numFmtId="49" fontId="23" fillId="0" borderId="21" xfId="0" applyNumberFormat="1" applyFont="1" applyBorder="1" applyAlignment="1" applyProtection="1">
      <alignment horizontal="left" vertical="center"/>
    </xf>
    <xf numFmtId="49" fontId="23" fillId="0" borderId="72" xfId="0" applyNumberFormat="1" applyFont="1" applyBorder="1" applyAlignment="1" applyProtection="1">
      <alignment horizontal="left" vertical="center"/>
    </xf>
    <xf numFmtId="49" fontId="23" fillId="0" borderId="50" xfId="0" applyNumberFormat="1" applyFont="1" applyBorder="1" applyAlignment="1" applyProtection="1">
      <alignment horizontal="left" vertical="center"/>
    </xf>
    <xf numFmtId="49" fontId="23" fillId="0" borderId="3" xfId="0" applyNumberFormat="1" applyFont="1" applyBorder="1" applyAlignment="1" applyProtection="1">
      <alignment horizontal="center" vertical="center"/>
    </xf>
    <xf numFmtId="49" fontId="23" fillId="0" borderId="4" xfId="0" applyNumberFormat="1" applyFont="1" applyBorder="1" applyAlignment="1" applyProtection="1">
      <alignment horizontal="center" vertical="center"/>
    </xf>
    <xf numFmtId="49" fontId="23" fillId="0" borderId="6" xfId="0" applyNumberFormat="1" applyFont="1" applyBorder="1" applyAlignment="1" applyProtection="1">
      <alignment horizontal="center" vertical="center"/>
    </xf>
    <xf numFmtId="49" fontId="23" fillId="0" borderId="22" xfId="0" applyNumberFormat="1" applyFont="1" applyBorder="1" applyAlignment="1" applyProtection="1">
      <alignment horizontal="left" vertical="center"/>
    </xf>
    <xf numFmtId="49" fontId="23" fillId="0" borderId="18" xfId="0" applyNumberFormat="1" applyFont="1" applyBorder="1" applyAlignment="1" applyProtection="1">
      <alignment horizontal="left" vertical="center"/>
    </xf>
    <xf numFmtId="49" fontId="23" fillId="0" borderId="69" xfId="0" applyNumberFormat="1" applyFont="1" applyBorder="1" applyAlignment="1" applyProtection="1">
      <alignment horizontal="left" vertical="center"/>
    </xf>
    <xf numFmtId="49" fontId="23" fillId="0" borderId="68" xfId="0" applyNumberFormat="1" applyFont="1" applyBorder="1" applyAlignment="1" applyProtection="1">
      <alignment horizontal="left" vertical="center"/>
    </xf>
    <xf numFmtId="49" fontId="23" fillId="0" borderId="58" xfId="0" applyNumberFormat="1" applyFont="1" applyBorder="1" applyProtection="1">
      <alignment vertical="center"/>
    </xf>
    <xf numFmtId="49" fontId="23" fillId="0" borderId="0" xfId="0" applyNumberFormat="1" applyFont="1" applyProtection="1">
      <alignment vertical="center"/>
    </xf>
    <xf numFmtId="49" fontId="23" fillId="0" borderId="60" xfId="0" applyNumberFormat="1" applyFont="1" applyBorder="1" applyProtection="1">
      <alignment vertical="center"/>
    </xf>
    <xf numFmtId="49" fontId="23" fillId="0" borderId="26" xfId="0" applyNumberFormat="1" applyFont="1" applyBorder="1" applyProtection="1">
      <alignment vertical="center"/>
    </xf>
    <xf numFmtId="49" fontId="11" fillId="0" borderId="21" xfId="0" applyNumberFormat="1" applyFont="1" applyBorder="1" applyAlignment="1" applyProtection="1">
      <alignment horizontal="left" vertical="top"/>
    </xf>
    <xf numFmtId="0" fontId="17" fillId="0" borderId="21" xfId="0" applyFont="1" applyBorder="1" applyAlignment="1" applyProtection="1">
      <alignment horizontal="left" vertical="top" wrapText="1"/>
    </xf>
    <xf numFmtId="49" fontId="24" fillId="0" borderId="0" xfId="0" applyNumberFormat="1" applyFont="1" applyAlignment="1" applyProtection="1">
      <alignment horizontal="left" vertical="top"/>
    </xf>
    <xf numFmtId="49" fontId="11" fillId="0" borderId="0" xfId="0" applyNumberFormat="1" applyFont="1" applyAlignment="1" applyProtection="1">
      <alignment horizontal="left" vertical="top"/>
    </xf>
    <xf numFmtId="178" fontId="11" fillId="0" borderId="18" xfId="0" applyNumberFormat="1" applyFont="1" applyBorder="1" applyProtection="1">
      <alignment vertical="center"/>
    </xf>
    <xf numFmtId="182" fontId="11" fillId="0" borderId="18" xfId="0" applyNumberFormat="1" applyFont="1" applyBorder="1" applyProtection="1">
      <alignment vertical="center"/>
    </xf>
    <xf numFmtId="182" fontId="11" fillId="0" borderId="18" xfId="0" applyNumberFormat="1" applyFont="1" applyBorder="1" applyAlignment="1" applyProtection="1">
      <alignment vertical="top"/>
    </xf>
    <xf numFmtId="178" fontId="11" fillId="0" borderId="18" xfId="0" applyNumberFormat="1" applyFont="1" applyBorder="1" applyAlignment="1" applyProtection="1">
      <alignment vertical="top"/>
    </xf>
    <xf numFmtId="0" fontId="11" fillId="0" borderId="18" xfId="0" applyFont="1" applyBorder="1" applyAlignment="1" applyProtection="1">
      <alignment vertical="top"/>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xf numFmtId="0" fontId="23" fillId="0" borderId="26" xfId="2" applyNumberFormat="1" applyFont="1" applyBorder="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54">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D9D9D9"/>
      <color rgb="FFCCEDFC"/>
      <color rgb="FFEEAAFC"/>
      <color rgb="FF000000"/>
      <color rgb="FFFFE1FF"/>
      <color rgb="FFFFFF99"/>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79"/>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7.125" style="167" hidden="1" customWidth="1"/>
    <col min="2" max="3" width="1.625" style="167" customWidth="1"/>
    <col min="4" max="8" width="5.625" style="167" customWidth="1"/>
    <col min="9" max="9" width="1.625" style="167" customWidth="1"/>
    <col min="10" max="10" width="8.625" style="167" customWidth="1"/>
    <col min="11" max="11" width="2.625" style="167" customWidth="1"/>
    <col min="12" max="13" width="6.125" style="167" customWidth="1"/>
    <col min="14" max="14" width="11.625" style="167" customWidth="1"/>
    <col min="15" max="15" width="12.125" style="167" customWidth="1"/>
    <col min="16" max="16" width="8.625" style="167" customWidth="1"/>
    <col min="17" max="17" width="12.125" style="167" customWidth="1"/>
    <col min="18" max="18" width="8.625" style="167" customWidth="1"/>
    <col min="19" max="19" width="12.125" style="167" customWidth="1"/>
    <col min="20" max="20" width="8.625" style="167" customWidth="1"/>
    <col min="21" max="21" width="3.625" style="167" customWidth="1"/>
    <col min="22" max="22" width="1.625" style="167" customWidth="1"/>
    <col min="23" max="25" width="4.375" style="167" customWidth="1"/>
    <col min="26" max="26" width="2.625" style="167" customWidth="1"/>
    <col min="27" max="27" width="3.625" style="167" customWidth="1"/>
    <col min="28" max="16384" width="9" style="167"/>
  </cols>
  <sheetData>
    <row r="1" spans="1:27" ht="30" customHeight="1" x14ac:dyDescent="0.15">
      <c r="A1" s="555" t="s">
        <v>261</v>
      </c>
      <c r="B1" s="162"/>
      <c r="C1" s="163" t="s">
        <v>181</v>
      </c>
      <c r="D1" s="164"/>
      <c r="E1" s="164"/>
      <c r="F1" s="164"/>
      <c r="G1" s="164"/>
      <c r="H1" s="164"/>
      <c r="I1" s="164"/>
      <c r="J1" s="164"/>
      <c r="K1" s="164"/>
      <c r="L1" s="164"/>
      <c r="M1" s="164"/>
      <c r="N1" s="164"/>
      <c r="O1" s="164"/>
      <c r="P1" s="164"/>
      <c r="Q1" s="164"/>
      <c r="R1" s="164"/>
      <c r="S1" s="164"/>
      <c r="T1" s="164"/>
      <c r="U1" s="164"/>
      <c r="V1" s="164"/>
      <c r="W1" s="554" t="s">
        <v>264</v>
      </c>
      <c r="X1" s="165"/>
      <c r="Y1" s="165"/>
      <c r="Z1" s="165"/>
      <c r="AA1" s="166"/>
    </row>
    <row r="2" spans="1:27" ht="15.75" hidden="1" customHeight="1" x14ac:dyDescent="0.15">
      <c r="A2" s="555" t="s">
        <v>11</v>
      </c>
      <c r="B2" s="162"/>
      <c r="C2" s="168"/>
      <c r="D2" s="168"/>
      <c r="AA2" s="166"/>
    </row>
    <row r="3" spans="1:27" ht="30" customHeight="1" x14ac:dyDescent="0.15">
      <c r="A3" s="556" t="s">
        <v>265</v>
      </c>
      <c r="B3" s="169"/>
      <c r="C3" s="167" t="s">
        <v>182</v>
      </c>
      <c r="AA3" s="166"/>
    </row>
    <row r="4" spans="1:27" ht="5.25" customHeight="1" x14ac:dyDescent="0.15">
      <c r="A4" s="169"/>
      <c r="B4" s="169"/>
      <c r="C4" s="170"/>
      <c r="D4" s="171"/>
      <c r="E4" s="171"/>
      <c r="F4" s="171"/>
      <c r="G4" s="171"/>
      <c r="H4" s="171"/>
      <c r="I4" s="171"/>
      <c r="J4" s="171"/>
      <c r="K4" s="171"/>
      <c r="L4" s="171"/>
      <c r="M4" s="171"/>
      <c r="N4" s="171"/>
      <c r="O4" s="171"/>
      <c r="P4" s="171"/>
      <c r="Q4" s="171"/>
      <c r="R4" s="171"/>
      <c r="S4" s="171"/>
      <c r="T4" s="171"/>
      <c r="U4" s="171"/>
      <c r="V4" s="171"/>
      <c r="W4" s="171"/>
      <c r="X4" s="171"/>
      <c r="Y4" s="171"/>
      <c r="Z4" s="172"/>
    </row>
    <row r="5" spans="1:27" ht="15" customHeight="1" x14ac:dyDescent="0.15">
      <c r="A5" s="169"/>
      <c r="B5" s="169"/>
      <c r="C5" s="173" t="s">
        <v>177</v>
      </c>
      <c r="D5" s="174"/>
      <c r="E5" s="174"/>
      <c r="F5" s="174"/>
      <c r="G5" s="174"/>
      <c r="H5" s="174"/>
      <c r="I5" s="174"/>
      <c r="J5" s="174"/>
      <c r="K5" s="174"/>
      <c r="L5" s="174"/>
      <c r="M5" s="174"/>
      <c r="N5" s="174"/>
      <c r="O5" s="174"/>
      <c r="P5" s="174"/>
      <c r="Q5" s="174"/>
      <c r="R5" s="174"/>
      <c r="S5" s="174"/>
      <c r="T5" s="174"/>
      <c r="U5" s="174"/>
      <c r="V5" s="174"/>
      <c r="W5" s="174"/>
      <c r="X5" s="174"/>
      <c r="Y5" s="174"/>
      <c r="Z5" s="175"/>
    </row>
    <row r="6" spans="1:27" ht="15" customHeight="1" x14ac:dyDescent="0.15">
      <c r="A6" s="169"/>
      <c r="B6" s="169"/>
      <c r="C6" s="173" t="s">
        <v>0</v>
      </c>
      <c r="D6" s="174"/>
      <c r="E6" s="174"/>
      <c r="F6" s="174"/>
      <c r="G6" s="174"/>
      <c r="H6" s="174"/>
      <c r="I6" s="174"/>
      <c r="J6" s="174"/>
      <c r="K6" s="174"/>
      <c r="L6" s="174"/>
      <c r="M6" s="174"/>
      <c r="N6" s="174"/>
      <c r="O6" s="174"/>
      <c r="P6" s="174"/>
      <c r="Q6" s="174"/>
      <c r="R6" s="174"/>
      <c r="S6" s="174"/>
      <c r="T6" s="174"/>
      <c r="U6" s="174"/>
      <c r="V6" s="174"/>
      <c r="W6" s="174"/>
      <c r="X6" s="174"/>
      <c r="Y6" s="174"/>
      <c r="Z6" s="175"/>
    </row>
    <row r="7" spans="1:27" ht="15" customHeight="1" x14ac:dyDescent="0.15">
      <c r="A7" s="169"/>
      <c r="B7" s="169"/>
      <c r="C7" s="173" t="s">
        <v>1</v>
      </c>
      <c r="D7" s="174"/>
      <c r="E7" s="174"/>
      <c r="F7" s="174"/>
      <c r="G7" s="174"/>
      <c r="H7" s="174"/>
      <c r="I7" s="174"/>
      <c r="J7" s="174"/>
      <c r="K7" s="174"/>
      <c r="L7" s="174"/>
      <c r="M7" s="174"/>
      <c r="N7" s="174"/>
      <c r="O7" s="174"/>
      <c r="P7" s="174"/>
      <c r="Q7" s="174"/>
      <c r="R7" s="174"/>
      <c r="S7" s="174"/>
      <c r="T7" s="174"/>
      <c r="U7" s="174"/>
      <c r="V7" s="174"/>
      <c r="W7" s="174"/>
      <c r="X7" s="174"/>
      <c r="Y7" s="174"/>
      <c r="Z7" s="175"/>
    </row>
    <row r="8" spans="1:27" ht="13.5" hidden="1" x14ac:dyDescent="0.15">
      <c r="A8" s="169"/>
      <c r="B8" s="169"/>
      <c r="C8" s="173"/>
      <c r="D8" s="174"/>
      <c r="E8" s="174"/>
      <c r="F8" s="174"/>
      <c r="G8" s="174"/>
      <c r="H8" s="174"/>
      <c r="I8" s="174"/>
      <c r="J8" s="174"/>
      <c r="K8" s="174"/>
      <c r="L8" s="174"/>
      <c r="M8" s="174"/>
      <c r="N8" s="174"/>
      <c r="O8" s="174"/>
      <c r="P8" s="174"/>
      <c r="Q8" s="174"/>
      <c r="R8" s="174"/>
      <c r="S8" s="174"/>
      <c r="T8" s="174"/>
      <c r="U8" s="174"/>
      <c r="V8" s="174"/>
      <c r="W8" s="174"/>
      <c r="X8" s="174"/>
      <c r="Y8" s="174"/>
      <c r="Z8" s="175"/>
    </row>
    <row r="9" spans="1:27" ht="5.25" customHeight="1" x14ac:dyDescent="0.15">
      <c r="A9" s="169"/>
      <c r="B9" s="169"/>
      <c r="C9" s="176"/>
      <c r="D9" s="177"/>
      <c r="E9" s="177"/>
      <c r="F9" s="177"/>
      <c r="G9" s="177"/>
      <c r="H9" s="177"/>
      <c r="I9" s="177"/>
      <c r="J9" s="177"/>
      <c r="K9" s="177"/>
      <c r="L9" s="177"/>
      <c r="M9" s="177"/>
      <c r="N9" s="177"/>
      <c r="O9" s="177"/>
      <c r="P9" s="177"/>
      <c r="Q9" s="177"/>
      <c r="R9" s="177"/>
      <c r="S9" s="177"/>
      <c r="T9" s="177"/>
      <c r="U9" s="177"/>
      <c r="V9" s="177"/>
      <c r="W9" s="177"/>
      <c r="X9" s="177"/>
      <c r="Y9" s="177"/>
      <c r="Z9" s="178"/>
    </row>
    <row r="10" spans="1:27" ht="30" customHeight="1" x14ac:dyDescent="0.15">
      <c r="A10" s="169"/>
      <c r="B10" s="169"/>
    </row>
    <row r="11" spans="1:27" ht="15.75" hidden="1" customHeight="1" x14ac:dyDescent="0.15">
      <c r="A11" s="169"/>
      <c r="B11" s="169"/>
    </row>
    <row r="12" spans="1:27" ht="15.75" hidden="1" customHeight="1" x14ac:dyDescent="0.15">
      <c r="A12" s="169"/>
      <c r="B12" s="169"/>
    </row>
    <row r="13" spans="1:27" ht="20.100000000000001" customHeight="1" x14ac:dyDescent="0.15">
      <c r="A13" s="169"/>
      <c r="B13" s="169"/>
      <c r="C13" s="179" t="s">
        <v>126</v>
      </c>
      <c r="D13" s="180"/>
      <c r="E13" s="180"/>
      <c r="F13" s="180"/>
      <c r="G13" s="180"/>
      <c r="H13" s="181"/>
    </row>
    <row r="14" spans="1:27" ht="15" customHeight="1" x14ac:dyDescent="0.15">
      <c r="A14" s="169"/>
      <c r="B14" s="169"/>
      <c r="C14" s="182"/>
      <c r="D14" s="183"/>
      <c r="E14" s="183"/>
      <c r="F14" s="183"/>
      <c r="G14" s="183"/>
      <c r="H14" s="183"/>
      <c r="I14" s="184"/>
      <c r="J14" s="184"/>
      <c r="K14" s="184"/>
      <c r="L14" s="184"/>
      <c r="M14" s="184"/>
      <c r="N14" s="184"/>
      <c r="O14" s="184"/>
      <c r="P14" s="184"/>
      <c r="Q14" s="184"/>
      <c r="R14" s="184"/>
      <c r="S14" s="184"/>
      <c r="T14" s="184"/>
      <c r="U14" s="184"/>
      <c r="V14" s="184"/>
      <c r="W14" s="184"/>
      <c r="X14" s="184"/>
      <c r="Y14" s="184"/>
      <c r="Z14" s="185"/>
    </row>
    <row r="15" spans="1:27" ht="15.75" hidden="1" customHeight="1" x14ac:dyDescent="0.15">
      <c r="A15" s="169"/>
      <c r="B15" s="169"/>
      <c r="C15" s="186"/>
      <c r="D15" s="187"/>
      <c r="E15" s="188"/>
      <c r="F15" s="188"/>
      <c r="G15" s="188"/>
      <c r="H15" s="188"/>
      <c r="I15" s="189"/>
      <c r="J15" s="190"/>
      <c r="K15" s="190"/>
      <c r="L15" s="190"/>
      <c r="M15" s="190"/>
      <c r="N15" s="190"/>
      <c r="O15" s="190"/>
      <c r="P15" s="190"/>
      <c r="Q15" s="190"/>
      <c r="R15" s="190"/>
      <c r="S15" s="190"/>
      <c r="T15" s="190"/>
      <c r="U15" s="190"/>
      <c r="V15" s="190"/>
      <c r="W15" s="190"/>
      <c r="X15" s="190"/>
      <c r="Y15" s="190"/>
      <c r="Z15" s="191"/>
    </row>
    <row r="16" spans="1:27" ht="15.75" hidden="1" customHeight="1" x14ac:dyDescent="0.15">
      <c r="A16" s="169"/>
      <c r="B16" s="169"/>
      <c r="C16" s="186"/>
      <c r="D16" s="187"/>
      <c r="E16" s="192"/>
      <c r="F16" s="192"/>
      <c r="G16" s="192"/>
      <c r="H16" s="192"/>
      <c r="I16" s="189"/>
      <c r="J16" s="193"/>
      <c r="K16" s="193"/>
      <c r="L16" s="193"/>
      <c r="M16" s="193"/>
      <c r="N16" s="193"/>
      <c r="O16" s="193"/>
      <c r="P16" s="193"/>
      <c r="Q16" s="193"/>
      <c r="R16" s="193"/>
      <c r="S16" s="193"/>
      <c r="T16" s="193"/>
      <c r="U16" s="193"/>
      <c r="V16" s="193"/>
      <c r="W16" s="193"/>
      <c r="X16" s="193"/>
      <c r="Y16" s="193"/>
      <c r="Z16" s="191"/>
    </row>
    <row r="17" spans="1:26" ht="15.75" hidden="1" customHeight="1" x14ac:dyDescent="0.15">
      <c r="A17" s="169"/>
      <c r="B17" s="169"/>
      <c r="C17" s="186"/>
      <c r="D17" s="187"/>
      <c r="E17" s="192"/>
      <c r="F17" s="192"/>
      <c r="G17" s="192"/>
      <c r="H17" s="192"/>
      <c r="I17" s="189"/>
      <c r="J17" s="193"/>
      <c r="K17" s="193"/>
      <c r="L17" s="193"/>
      <c r="M17" s="193"/>
      <c r="N17" s="193"/>
      <c r="O17" s="193"/>
      <c r="P17" s="193"/>
      <c r="Q17" s="193"/>
      <c r="R17" s="193"/>
      <c r="S17" s="193"/>
      <c r="T17" s="193"/>
      <c r="U17" s="193"/>
      <c r="V17" s="193"/>
      <c r="W17" s="193"/>
      <c r="X17" s="193"/>
      <c r="Y17" s="193"/>
      <c r="Z17" s="191"/>
    </row>
    <row r="18" spans="1:26" ht="15.75" hidden="1" customHeight="1" x14ac:dyDescent="0.15">
      <c r="A18" s="169"/>
      <c r="B18" s="169"/>
      <c r="C18" s="186"/>
      <c r="D18" s="187"/>
      <c r="E18" s="192"/>
      <c r="F18" s="192"/>
      <c r="G18" s="192"/>
      <c r="H18" s="192"/>
      <c r="I18" s="189"/>
      <c r="J18" s="193"/>
      <c r="K18" s="193"/>
      <c r="L18" s="193"/>
      <c r="M18" s="193"/>
      <c r="N18" s="193"/>
      <c r="O18" s="193"/>
      <c r="P18" s="193"/>
      <c r="Q18" s="193"/>
      <c r="R18" s="193"/>
      <c r="S18" s="193"/>
      <c r="T18" s="193"/>
      <c r="U18" s="193"/>
      <c r="V18" s="193"/>
      <c r="W18" s="193"/>
      <c r="X18" s="193"/>
      <c r="Y18" s="193"/>
      <c r="Z18" s="191"/>
    </row>
    <row r="19" spans="1:26" ht="15.75" hidden="1" customHeight="1" x14ac:dyDescent="0.15">
      <c r="A19" s="169"/>
      <c r="B19" s="169"/>
      <c r="C19" s="186"/>
      <c r="D19" s="187"/>
      <c r="E19" s="192"/>
      <c r="F19" s="192"/>
      <c r="G19" s="192"/>
      <c r="H19" s="192"/>
      <c r="I19" s="189"/>
      <c r="J19" s="193"/>
      <c r="K19" s="193"/>
      <c r="L19" s="193"/>
      <c r="M19" s="193"/>
      <c r="N19" s="193"/>
      <c r="O19" s="193"/>
      <c r="P19" s="193"/>
      <c r="Q19" s="193"/>
      <c r="R19" s="193"/>
      <c r="S19" s="193"/>
      <c r="T19" s="193"/>
      <c r="U19" s="193"/>
      <c r="V19" s="193"/>
      <c r="W19" s="193"/>
      <c r="X19" s="193"/>
      <c r="Y19" s="193"/>
      <c r="Z19" s="191"/>
    </row>
    <row r="20" spans="1:26" ht="20.100000000000001" customHeight="1" x14ac:dyDescent="0.15">
      <c r="A20" s="169">
        <f>IFERROR(IF(TRIM($I20)="",1001,0),3)</f>
        <v>1001</v>
      </c>
      <c r="B20" s="169"/>
      <c r="C20" s="186"/>
      <c r="D20" s="187">
        <v>1</v>
      </c>
      <c r="E20" s="167" t="s">
        <v>96</v>
      </c>
      <c r="I20" s="141"/>
      <c r="J20" s="142"/>
      <c r="K20" s="142"/>
      <c r="L20" s="142"/>
      <c r="M20" s="142"/>
      <c r="N20" s="192"/>
      <c r="O20" s="192"/>
      <c r="P20" s="192"/>
      <c r="Q20" s="192"/>
      <c r="R20" s="192"/>
      <c r="S20" s="192"/>
      <c r="T20" s="192"/>
      <c r="U20" s="192"/>
      <c r="V20" s="192"/>
      <c r="W20" s="192"/>
      <c r="X20" s="192"/>
      <c r="Y20" s="192"/>
      <c r="Z20" s="191"/>
    </row>
    <row r="21" spans="1:26" ht="20.100000000000001" customHeight="1" x14ac:dyDescent="0.15">
      <c r="A21" s="169"/>
      <c r="B21" s="169"/>
      <c r="C21" s="186"/>
      <c r="D21" s="187"/>
      <c r="E21" s="192"/>
      <c r="F21" s="192"/>
      <c r="G21" s="192"/>
      <c r="H21" s="192"/>
      <c r="I21" s="189"/>
      <c r="J21" s="194" t="s">
        <v>169</v>
      </c>
      <c r="K21" s="193"/>
      <c r="L21" s="193"/>
      <c r="M21" s="193"/>
      <c r="N21" s="193"/>
      <c r="O21" s="193"/>
      <c r="P21" s="193"/>
      <c r="Q21" s="193"/>
      <c r="R21" s="193"/>
      <c r="S21" s="193"/>
      <c r="T21" s="193"/>
      <c r="U21" s="193"/>
      <c r="V21" s="193"/>
      <c r="W21" s="193"/>
      <c r="X21" s="193"/>
      <c r="Y21" s="193"/>
      <c r="Z21" s="191"/>
    </row>
    <row r="22" spans="1:26" ht="20.100000000000001" customHeight="1" x14ac:dyDescent="0.15">
      <c r="A22" s="169">
        <f>IFERROR(IF(AND(TRIM($I22)&lt;&gt;"", OR(ISERROR(FIND("@"&amp;LEFT($I22,3)&amp;"@", 都道府県3))=FALSE, ISERROR(FIND("@"&amp;LEFT($I22,4)&amp;"@",都道府県4))=FALSE))=FALSE,1001,0),3)</f>
        <v>1001</v>
      </c>
      <c r="B22" s="169"/>
      <c r="C22" s="186"/>
      <c r="D22" s="187">
        <v>2</v>
      </c>
      <c r="E22" s="167" t="s">
        <v>97</v>
      </c>
      <c r="I22" s="138"/>
      <c r="J22" s="138"/>
      <c r="K22" s="138"/>
      <c r="L22" s="138"/>
      <c r="M22" s="138"/>
      <c r="N22" s="138"/>
      <c r="O22" s="138"/>
      <c r="P22" s="138"/>
      <c r="Q22" s="139"/>
      <c r="R22" s="138"/>
      <c r="S22" s="138"/>
      <c r="T22" s="138"/>
      <c r="U22" s="138"/>
      <c r="V22" s="138"/>
      <c r="W22" s="138"/>
      <c r="X22" s="138"/>
      <c r="Y22" s="138"/>
      <c r="Z22" s="191"/>
    </row>
    <row r="23" spans="1:26" ht="20.100000000000001" customHeight="1" x14ac:dyDescent="0.15">
      <c r="A23" s="169"/>
      <c r="B23" s="169"/>
      <c r="C23" s="186"/>
      <c r="D23" s="187"/>
      <c r="E23" s="192"/>
      <c r="F23" s="192"/>
      <c r="G23" s="192"/>
      <c r="H23" s="192"/>
      <c r="I23" s="189"/>
      <c r="J23" s="194" t="s">
        <v>98</v>
      </c>
      <c r="K23" s="193"/>
      <c r="L23" s="193"/>
      <c r="M23" s="193"/>
      <c r="N23" s="193"/>
      <c r="O23" s="193"/>
      <c r="P23" s="193"/>
      <c r="Q23" s="193"/>
      <c r="R23" s="193"/>
      <c r="S23" s="193"/>
      <c r="T23" s="193"/>
      <c r="U23" s="193"/>
      <c r="V23" s="193"/>
      <c r="W23" s="193"/>
      <c r="X23" s="193"/>
      <c r="Y23" s="193"/>
      <c r="Z23" s="191"/>
    </row>
    <row r="24" spans="1:26" ht="20.100000000000001" customHeight="1" x14ac:dyDescent="0.15">
      <c r="A24" s="169">
        <f>IFERROR(IF(TRIM($I24)="",1001,0),3)</f>
        <v>1001</v>
      </c>
      <c r="B24" s="169"/>
      <c r="C24" s="186"/>
      <c r="D24" s="187">
        <v>3</v>
      </c>
      <c r="E24" s="167" t="s">
        <v>127</v>
      </c>
      <c r="I24" s="100"/>
      <c r="J24" s="100"/>
      <c r="K24" s="100"/>
      <c r="L24" s="100"/>
      <c r="M24" s="100"/>
      <c r="N24" s="100"/>
      <c r="O24" s="100"/>
      <c r="P24" s="100"/>
      <c r="Q24" s="112"/>
      <c r="R24" s="100"/>
      <c r="S24" s="100"/>
      <c r="T24" s="100"/>
      <c r="U24" s="100"/>
      <c r="V24" s="100"/>
      <c r="W24" s="100"/>
      <c r="X24" s="100"/>
      <c r="Y24" s="100"/>
      <c r="Z24" s="191"/>
    </row>
    <row r="25" spans="1:26" ht="20.100000000000001" customHeight="1" x14ac:dyDescent="0.15">
      <c r="A25" s="169"/>
      <c r="B25" s="169"/>
      <c r="C25" s="195"/>
      <c r="D25" s="192"/>
      <c r="E25" s="192"/>
      <c r="F25" s="192"/>
      <c r="G25" s="192"/>
      <c r="H25" s="192"/>
      <c r="I25" s="189"/>
      <c r="J25" s="194" t="s">
        <v>158</v>
      </c>
      <c r="K25" s="193"/>
      <c r="L25" s="193"/>
      <c r="M25" s="193"/>
      <c r="N25" s="193"/>
      <c r="O25" s="193"/>
      <c r="P25" s="193"/>
      <c r="Q25" s="193"/>
      <c r="R25" s="193"/>
      <c r="S25" s="193"/>
      <c r="T25" s="193"/>
      <c r="U25" s="193"/>
      <c r="V25" s="193"/>
      <c r="W25" s="193"/>
      <c r="X25" s="193"/>
      <c r="Y25" s="193"/>
      <c r="Z25" s="191"/>
    </row>
    <row r="26" spans="1:26" ht="20.100000000000001" customHeight="1" x14ac:dyDescent="0.15">
      <c r="A26" s="169">
        <f>IFERROR(IF(TRIM($I26)="",1001,0),3)</f>
        <v>1001</v>
      </c>
      <c r="B26" s="169"/>
      <c r="C26" s="186"/>
      <c r="D26" s="187">
        <v>4</v>
      </c>
      <c r="E26" s="167" t="s">
        <v>99</v>
      </c>
      <c r="I26" s="100"/>
      <c r="J26" s="100"/>
      <c r="K26" s="100"/>
      <c r="L26" s="100"/>
      <c r="M26" s="100"/>
      <c r="N26" s="100"/>
      <c r="O26" s="100"/>
      <c r="P26" s="100"/>
      <c r="Q26" s="112"/>
      <c r="R26" s="100"/>
      <c r="S26" s="100"/>
      <c r="T26" s="100"/>
      <c r="U26" s="100"/>
      <c r="V26" s="100"/>
      <c r="W26" s="100"/>
      <c r="X26" s="100"/>
      <c r="Y26" s="100"/>
      <c r="Z26" s="191"/>
    </row>
    <row r="27" spans="1:26" ht="20.100000000000001" customHeight="1" x14ac:dyDescent="0.15">
      <c r="A27" s="169"/>
      <c r="B27" s="169"/>
      <c r="C27" s="195"/>
      <c r="D27" s="192"/>
      <c r="E27" s="192"/>
      <c r="F27" s="192"/>
      <c r="G27" s="192"/>
      <c r="H27" s="192"/>
      <c r="I27" s="189"/>
      <c r="J27" s="194" t="s">
        <v>159</v>
      </c>
      <c r="K27" s="193"/>
      <c r="L27" s="193"/>
      <c r="M27" s="193"/>
      <c r="N27" s="193"/>
      <c r="O27" s="193"/>
      <c r="P27" s="193"/>
      <c r="Q27" s="196"/>
      <c r="R27" s="193"/>
      <c r="S27" s="193"/>
      <c r="T27" s="193"/>
      <c r="U27" s="193"/>
      <c r="V27" s="193"/>
      <c r="W27" s="193"/>
      <c r="X27" s="193"/>
      <c r="Y27" s="193"/>
      <c r="Z27" s="197"/>
    </row>
    <row r="28" spans="1:26" ht="20.100000000000001" customHeight="1" x14ac:dyDescent="0.15">
      <c r="A28" s="169">
        <f>IFERROR(IF(TRIM($I28)="",1001,0),3)</f>
        <v>1001</v>
      </c>
      <c r="B28" s="169"/>
      <c r="C28" s="186"/>
      <c r="D28" s="187">
        <v>5</v>
      </c>
      <c r="E28" s="167" t="s">
        <v>100</v>
      </c>
      <c r="I28" s="100"/>
      <c r="J28" s="100"/>
      <c r="K28" s="100"/>
      <c r="L28" s="100"/>
      <c r="M28" s="100"/>
      <c r="N28" s="100"/>
      <c r="O28" s="100"/>
      <c r="P28" s="100"/>
      <c r="Q28" s="100"/>
      <c r="R28" s="100"/>
      <c r="S28" s="100"/>
      <c r="T28" s="100"/>
      <c r="U28" s="100"/>
      <c r="V28" s="100"/>
      <c r="W28" s="100"/>
      <c r="X28" s="100"/>
      <c r="Y28" s="100"/>
      <c r="Z28" s="191"/>
    </row>
    <row r="29" spans="1:26" ht="20.100000000000001" customHeight="1" x14ac:dyDescent="0.15">
      <c r="A29" s="169"/>
      <c r="B29" s="169"/>
      <c r="C29" s="195"/>
      <c r="D29" s="192"/>
      <c r="E29" s="192"/>
      <c r="F29" s="192"/>
      <c r="G29" s="192"/>
      <c r="H29" s="192"/>
      <c r="I29" s="189"/>
      <c r="J29" s="194" t="s">
        <v>134</v>
      </c>
      <c r="K29" s="193"/>
      <c r="L29" s="193"/>
      <c r="M29" s="193"/>
      <c r="N29" s="193"/>
      <c r="O29" s="193"/>
      <c r="P29" s="193"/>
      <c r="Q29" s="193"/>
      <c r="R29" s="193"/>
      <c r="S29" s="193"/>
      <c r="T29" s="193"/>
      <c r="U29" s="193"/>
      <c r="V29" s="193"/>
      <c r="W29" s="193"/>
      <c r="X29" s="193"/>
      <c r="Y29" s="193"/>
      <c r="Z29" s="197"/>
    </row>
    <row r="30" spans="1:26" ht="20.100000000000001" customHeight="1" x14ac:dyDescent="0.15">
      <c r="A30" s="169">
        <f>IFERROR(IF(OR(TRIM($I30)="", NOT(OR(IFERROR(SEARCH(" ",$I30),0)&gt;0, IFERROR(SEARCH("　",$I30),0)&gt;0))),1001,0),3)</f>
        <v>1001</v>
      </c>
      <c r="B30" s="169"/>
      <c r="C30" s="186"/>
      <c r="D30" s="187">
        <v>6</v>
      </c>
      <c r="E30" s="167" t="s">
        <v>128</v>
      </c>
      <c r="I30" s="100"/>
      <c r="J30" s="100"/>
      <c r="K30" s="100"/>
      <c r="L30" s="100"/>
      <c r="M30" s="100"/>
      <c r="N30" s="100"/>
      <c r="O30" s="100"/>
      <c r="P30" s="100"/>
      <c r="Q30" s="100"/>
      <c r="R30" s="100"/>
      <c r="S30" s="100"/>
      <c r="T30" s="100"/>
      <c r="U30" s="100"/>
      <c r="V30" s="100"/>
      <c r="W30" s="100"/>
      <c r="X30" s="100"/>
      <c r="Y30" s="100"/>
      <c r="Z30" s="191"/>
    </row>
    <row r="31" spans="1:26" ht="20.100000000000001" customHeight="1" x14ac:dyDescent="0.15">
      <c r="A31" s="169"/>
      <c r="B31" s="169"/>
      <c r="C31" s="195"/>
      <c r="D31" s="192"/>
      <c r="E31" s="192"/>
      <c r="F31" s="192"/>
      <c r="G31" s="192"/>
      <c r="H31" s="192"/>
      <c r="I31" s="198"/>
      <c r="J31" s="194" t="s">
        <v>101</v>
      </c>
      <c r="K31" s="194"/>
      <c r="L31" s="194"/>
      <c r="M31" s="194"/>
      <c r="N31" s="194"/>
      <c r="O31" s="194"/>
      <c r="P31" s="194"/>
      <c r="Q31" s="194"/>
      <c r="R31" s="194"/>
      <c r="S31" s="194"/>
      <c r="T31" s="194"/>
      <c r="U31" s="194"/>
      <c r="V31" s="194"/>
      <c r="W31" s="194"/>
      <c r="X31" s="194"/>
      <c r="Y31" s="194"/>
      <c r="Z31" s="197"/>
    </row>
    <row r="32" spans="1:26" ht="20.100000000000001" customHeight="1" x14ac:dyDescent="0.15">
      <c r="A32" s="169">
        <f>IFERROR(IF(OR(TRIM($I32)="", NOT(OR(IFERROR(SEARCH(" ",$I32),0)&gt;0, IFERROR(SEARCH("　",$I32),0)&gt;0))),1001,0),3)</f>
        <v>1001</v>
      </c>
      <c r="B32" s="169"/>
      <c r="C32" s="186"/>
      <c r="D32" s="187">
        <v>7</v>
      </c>
      <c r="E32" s="167" t="s">
        <v>102</v>
      </c>
      <c r="I32" s="100"/>
      <c r="J32" s="100"/>
      <c r="K32" s="100"/>
      <c r="L32" s="100"/>
      <c r="M32" s="100"/>
      <c r="N32" s="100"/>
      <c r="O32" s="100"/>
      <c r="P32" s="100"/>
      <c r="Q32" s="100"/>
      <c r="R32" s="100"/>
      <c r="S32" s="100"/>
      <c r="T32" s="100"/>
      <c r="U32" s="100"/>
      <c r="V32" s="100"/>
      <c r="W32" s="100"/>
      <c r="X32" s="100"/>
      <c r="Y32" s="100"/>
      <c r="Z32" s="191"/>
    </row>
    <row r="33" spans="1:27" ht="20.100000000000001" customHeight="1" x14ac:dyDescent="0.15">
      <c r="A33" s="169"/>
      <c r="B33" s="169"/>
      <c r="C33" s="195"/>
      <c r="D33" s="192"/>
      <c r="E33" s="192"/>
      <c r="F33" s="192"/>
      <c r="G33" s="192"/>
      <c r="H33" s="192"/>
      <c r="I33" s="198"/>
      <c r="J33" s="194" t="s">
        <v>103</v>
      </c>
      <c r="K33" s="194"/>
      <c r="L33" s="194"/>
      <c r="M33" s="194"/>
      <c r="N33" s="194"/>
      <c r="O33" s="194"/>
      <c r="P33" s="194"/>
      <c r="Q33" s="194"/>
      <c r="R33" s="194"/>
      <c r="S33" s="194"/>
      <c r="T33" s="194"/>
      <c r="U33" s="194"/>
      <c r="V33" s="194"/>
      <c r="W33" s="194"/>
      <c r="X33" s="194"/>
      <c r="Y33" s="194"/>
      <c r="Z33" s="191"/>
    </row>
    <row r="34" spans="1:27" ht="20.100000000000001" customHeight="1" x14ac:dyDescent="0.15">
      <c r="A34" s="169">
        <f>IFERROR(IF(NOT(AND(TRIM($I34)&lt;&gt;"",ISNUMBER(VALUE(SUBSTITUTE($I34,"-",""))), IFERROR(SEARCH("-",$I34),0)&gt;0)),1001,0),3)</f>
        <v>1001</v>
      </c>
      <c r="B34" s="169"/>
      <c r="C34" s="186"/>
      <c r="D34" s="187">
        <v>8</v>
      </c>
      <c r="E34" s="167" t="s">
        <v>104</v>
      </c>
      <c r="I34" s="100"/>
      <c r="J34" s="100"/>
      <c r="K34" s="100"/>
      <c r="L34" s="100"/>
      <c r="M34" s="100"/>
      <c r="O34" s="199" t="s">
        <v>105</v>
      </c>
      <c r="P34" s="1"/>
      <c r="Q34" s="167" t="s">
        <v>106</v>
      </c>
      <c r="Y34" s="193"/>
      <c r="Z34" s="191"/>
    </row>
    <row r="35" spans="1:27" ht="20.100000000000001" customHeight="1" x14ac:dyDescent="0.15">
      <c r="A35" s="169"/>
      <c r="B35" s="169"/>
      <c r="C35" s="195"/>
      <c r="D35" s="192"/>
      <c r="E35" s="192"/>
      <c r="F35" s="192"/>
      <c r="G35" s="192"/>
      <c r="H35" s="192"/>
      <c r="I35" s="189"/>
      <c r="J35" s="194" t="s">
        <v>107</v>
      </c>
      <c r="K35" s="193"/>
      <c r="L35" s="193"/>
      <c r="M35" s="193"/>
      <c r="N35" s="193"/>
      <c r="O35" s="193"/>
      <c r="P35" s="193"/>
      <c r="Q35" s="193"/>
      <c r="R35" s="193"/>
      <c r="S35" s="193"/>
      <c r="T35" s="193"/>
      <c r="U35" s="193"/>
      <c r="V35" s="193"/>
      <c r="W35" s="193"/>
      <c r="X35" s="193"/>
      <c r="Y35" s="193"/>
      <c r="Z35" s="191"/>
    </row>
    <row r="36" spans="1:27" ht="20.100000000000001" customHeight="1" x14ac:dyDescent="0.15">
      <c r="A36" s="169">
        <f>IFERROR(IF(AND(TRIM($I36)&lt;&gt;"", NOT(AND(ISNUMBER(VALUE(SUBSTITUTE($I36,"-",""))), IFERROR(SEARCH("-",$I36),0)&gt;0))),1001,0),3)</f>
        <v>0</v>
      </c>
      <c r="B36" s="169"/>
      <c r="C36" s="186"/>
      <c r="D36" s="187">
        <v>9</v>
      </c>
      <c r="E36" s="167" t="s">
        <v>108</v>
      </c>
      <c r="I36" s="100"/>
      <c r="J36" s="100"/>
      <c r="K36" s="100"/>
      <c r="L36" s="100"/>
      <c r="M36" s="100"/>
      <c r="N36" s="193"/>
      <c r="O36" s="193"/>
      <c r="P36" s="193"/>
      <c r="Q36" s="193"/>
      <c r="R36" s="193"/>
      <c r="S36" s="193"/>
      <c r="T36" s="193"/>
      <c r="U36" s="193"/>
      <c r="V36" s="193"/>
      <c r="W36" s="193"/>
      <c r="X36" s="193"/>
      <c r="Y36" s="193"/>
      <c r="Z36" s="191"/>
    </row>
    <row r="37" spans="1:27" ht="20.100000000000001" customHeight="1" x14ac:dyDescent="0.15">
      <c r="A37" s="169"/>
      <c r="B37" s="169"/>
      <c r="C37" s="195"/>
      <c r="D37" s="192"/>
      <c r="E37" s="192"/>
      <c r="F37" s="192"/>
      <c r="G37" s="192"/>
      <c r="H37" s="192"/>
      <c r="I37" s="189"/>
      <c r="J37" s="194" t="s">
        <v>107</v>
      </c>
      <c r="K37" s="193"/>
      <c r="L37" s="193"/>
      <c r="M37" s="193"/>
      <c r="N37" s="193"/>
      <c r="O37" s="193"/>
      <c r="P37" s="193"/>
      <c r="Q37" s="193"/>
      <c r="R37" s="193"/>
      <c r="S37" s="193"/>
      <c r="T37" s="193"/>
      <c r="U37" s="193"/>
      <c r="V37" s="193"/>
      <c r="W37" s="193"/>
      <c r="X37" s="193"/>
      <c r="Y37" s="193"/>
      <c r="Z37" s="191"/>
    </row>
    <row r="38" spans="1:27" ht="20.100000000000001" customHeight="1" x14ac:dyDescent="0.15">
      <c r="A38" s="169">
        <f>IFERROR(IF(AND(TRIM($I38)&lt;&gt;"", NOT(IFERROR(SEARCH("@",$I38),0)&gt;0)),1001,0),3)</f>
        <v>0</v>
      </c>
      <c r="B38" s="169"/>
      <c r="C38" s="195"/>
      <c r="D38" s="187">
        <v>10</v>
      </c>
      <c r="E38" s="167" t="s">
        <v>109</v>
      </c>
      <c r="I38" s="100"/>
      <c r="J38" s="100"/>
      <c r="K38" s="100"/>
      <c r="L38" s="100"/>
      <c r="M38" s="100"/>
      <c r="N38" s="100"/>
      <c r="O38" s="100"/>
      <c r="P38" s="100"/>
      <c r="Q38" s="140"/>
      <c r="R38" s="100"/>
      <c r="S38" s="100"/>
      <c r="T38" s="100"/>
      <c r="U38" s="100"/>
      <c r="V38" s="100"/>
      <c r="W38" s="100"/>
      <c r="X38" s="100"/>
      <c r="Y38" s="100"/>
      <c r="Z38" s="191"/>
    </row>
    <row r="39" spans="1:27" ht="20.100000000000001" customHeight="1" x14ac:dyDescent="0.15">
      <c r="A39" s="169"/>
      <c r="B39" s="169"/>
      <c r="C39" s="195"/>
      <c r="D39" s="187"/>
      <c r="I39" s="189"/>
      <c r="J39" s="200" t="s">
        <v>167</v>
      </c>
      <c r="K39" s="201"/>
      <c r="L39" s="194"/>
      <c r="M39" s="194"/>
      <c r="N39" s="194"/>
      <c r="O39" s="194"/>
      <c r="P39" s="194"/>
      <c r="Q39" s="202"/>
      <c r="R39" s="194"/>
      <c r="S39" s="194"/>
      <c r="T39" s="194"/>
      <c r="U39" s="194"/>
      <c r="V39" s="194"/>
      <c r="W39" s="194"/>
      <c r="X39" s="194"/>
      <c r="Y39" s="194"/>
      <c r="Z39" s="192"/>
      <c r="AA39" s="203"/>
    </row>
    <row r="40" spans="1:27" ht="20.100000000000001" customHeight="1" x14ac:dyDescent="0.15">
      <c r="A40" s="169">
        <f>IFERROR(IF(AND($I40&lt;&gt;"一致する", $I40&lt;&gt;"一致しない"),1001,0),3)</f>
        <v>0</v>
      </c>
      <c r="B40" s="169"/>
      <c r="C40" s="186"/>
      <c r="D40" s="187">
        <v>11</v>
      </c>
      <c r="E40" s="167" t="s">
        <v>110</v>
      </c>
      <c r="I40" s="100" t="s">
        <v>111</v>
      </c>
      <c r="J40" s="100"/>
      <c r="K40" s="100"/>
      <c r="L40" s="100"/>
      <c r="M40" s="100"/>
      <c r="N40" s="192"/>
      <c r="O40" s="192"/>
      <c r="P40" s="192"/>
      <c r="Q40" s="192"/>
      <c r="R40" s="192"/>
      <c r="S40" s="192"/>
      <c r="T40" s="192"/>
      <c r="U40" s="192"/>
      <c r="V40" s="192"/>
      <c r="W40" s="192"/>
      <c r="X40" s="192"/>
      <c r="Y40" s="192"/>
      <c r="Z40" s="191"/>
      <c r="AA40" s="192"/>
    </row>
    <row r="41" spans="1:27" ht="20.100000000000001" customHeight="1" x14ac:dyDescent="0.15">
      <c r="A41" s="169"/>
      <c r="B41" s="169"/>
      <c r="C41" s="195"/>
      <c r="D41" s="192"/>
      <c r="E41" s="192"/>
      <c r="F41" s="192"/>
      <c r="G41" s="192"/>
      <c r="H41" s="192"/>
      <c r="I41" s="198"/>
      <c r="J41" s="204" t="s">
        <v>152</v>
      </c>
      <c r="K41" s="194"/>
      <c r="L41" s="194"/>
      <c r="M41" s="194"/>
      <c r="N41" s="194"/>
      <c r="O41" s="194"/>
      <c r="P41" s="194"/>
      <c r="Q41" s="194"/>
      <c r="R41" s="194"/>
      <c r="S41" s="194"/>
      <c r="T41" s="194"/>
      <c r="U41" s="194"/>
      <c r="V41" s="194"/>
      <c r="W41" s="194"/>
      <c r="X41" s="194"/>
      <c r="Y41" s="194"/>
      <c r="Z41" s="205"/>
      <c r="AA41" s="192"/>
    </row>
    <row r="42" spans="1:27" ht="20.100000000000001" customHeight="1" x14ac:dyDescent="0.15">
      <c r="A42" s="169"/>
      <c r="B42" s="169"/>
      <c r="C42" s="206"/>
      <c r="D42" s="207"/>
      <c r="E42" s="207"/>
      <c r="F42" s="207"/>
      <c r="G42" s="207"/>
      <c r="H42" s="207"/>
      <c r="I42" s="208"/>
      <c r="J42" s="208"/>
      <c r="K42" s="209"/>
      <c r="L42" s="208"/>
      <c r="M42" s="208"/>
      <c r="N42" s="208"/>
      <c r="O42" s="208"/>
      <c r="P42" s="208"/>
      <c r="Q42" s="208"/>
      <c r="R42" s="208"/>
      <c r="S42" s="208"/>
      <c r="T42" s="208"/>
      <c r="U42" s="208"/>
      <c r="V42" s="208"/>
      <c r="W42" s="208"/>
      <c r="X42" s="208"/>
      <c r="Y42" s="208"/>
      <c r="Z42" s="210"/>
    </row>
    <row r="43" spans="1:27" ht="15" customHeight="1" x14ac:dyDescent="0.15">
      <c r="A43" s="169"/>
      <c r="B43" s="169"/>
      <c r="C43" s="192"/>
      <c r="D43" s="192"/>
      <c r="E43" s="192"/>
      <c r="F43" s="192"/>
      <c r="G43" s="192"/>
      <c r="H43" s="192"/>
      <c r="I43" s="211"/>
      <c r="J43" s="212"/>
      <c r="K43" s="212"/>
      <c r="L43" s="212"/>
      <c r="M43" s="212"/>
      <c r="N43" s="212"/>
      <c r="O43" s="212"/>
      <c r="P43" s="212"/>
      <c r="Q43" s="212"/>
      <c r="R43" s="212"/>
      <c r="S43" s="212"/>
      <c r="T43" s="212"/>
      <c r="U43" s="212"/>
      <c r="V43" s="212"/>
      <c r="W43" s="212"/>
      <c r="X43" s="212"/>
      <c r="Y43" s="212"/>
      <c r="Z43" s="192"/>
    </row>
    <row r="44" spans="1:27" ht="15.75" hidden="1" customHeight="1" x14ac:dyDescent="0.15">
      <c r="A44" s="169"/>
      <c r="B44" s="169"/>
      <c r="C44" s="192"/>
      <c r="D44" s="192"/>
      <c r="E44" s="192"/>
      <c r="F44" s="192"/>
      <c r="G44" s="192"/>
      <c r="H44" s="192"/>
      <c r="I44" s="212"/>
      <c r="J44" s="192"/>
      <c r="K44" s="192"/>
      <c r="L44" s="192"/>
      <c r="M44" s="192"/>
      <c r="N44" s="192"/>
      <c r="O44" s="192"/>
      <c r="P44" s="192"/>
      <c r="Q44" s="192"/>
      <c r="R44" s="192"/>
      <c r="S44" s="192"/>
      <c r="T44" s="192"/>
      <c r="U44" s="192"/>
      <c r="V44" s="192"/>
      <c r="W44" s="192"/>
      <c r="X44" s="192"/>
      <c r="Y44" s="192"/>
      <c r="Z44" s="192"/>
    </row>
    <row r="45" spans="1:27" ht="15.75" hidden="1" customHeight="1" x14ac:dyDescent="0.15">
      <c r="A45" s="169"/>
      <c r="B45" s="169"/>
      <c r="C45" s="192"/>
      <c r="D45" s="192"/>
      <c r="E45" s="192"/>
      <c r="F45" s="192"/>
      <c r="G45" s="192"/>
      <c r="H45" s="192"/>
      <c r="I45" s="212"/>
      <c r="J45" s="192"/>
      <c r="K45" s="192"/>
      <c r="L45" s="192"/>
      <c r="M45" s="192"/>
      <c r="N45" s="192"/>
      <c r="O45" s="192"/>
      <c r="P45" s="192"/>
      <c r="Q45" s="192"/>
      <c r="R45" s="192"/>
      <c r="S45" s="192"/>
      <c r="T45" s="192"/>
      <c r="U45" s="192"/>
      <c r="V45" s="192"/>
      <c r="W45" s="192"/>
      <c r="X45" s="192"/>
      <c r="Y45" s="192"/>
      <c r="Z45" s="192"/>
    </row>
    <row r="46" spans="1:27" ht="15.75" hidden="1" customHeight="1" x14ac:dyDescent="0.15">
      <c r="A46" s="169"/>
      <c r="B46" s="169"/>
      <c r="C46" s="192"/>
      <c r="D46" s="192"/>
      <c r="E46" s="192"/>
      <c r="F46" s="192"/>
      <c r="G46" s="192"/>
      <c r="H46" s="192"/>
      <c r="I46" s="212"/>
      <c r="J46" s="192"/>
      <c r="K46" s="192"/>
      <c r="L46" s="192"/>
      <c r="M46" s="192"/>
      <c r="N46" s="192"/>
      <c r="O46" s="192"/>
      <c r="P46" s="192"/>
      <c r="Q46" s="192"/>
      <c r="R46" s="192"/>
      <c r="S46" s="192"/>
      <c r="T46" s="192"/>
      <c r="U46" s="192"/>
      <c r="V46" s="192"/>
      <c r="W46" s="192"/>
      <c r="X46" s="192"/>
      <c r="Y46" s="192"/>
      <c r="Z46" s="192"/>
    </row>
    <row r="47" spans="1:27" ht="15.75" hidden="1" customHeight="1" x14ac:dyDescent="0.15">
      <c r="A47" s="169"/>
      <c r="B47" s="169"/>
      <c r="C47" s="192"/>
      <c r="D47" s="192"/>
      <c r="E47" s="192"/>
      <c r="F47" s="192"/>
      <c r="G47" s="192"/>
      <c r="H47" s="192"/>
      <c r="I47" s="212"/>
      <c r="J47" s="192"/>
      <c r="K47" s="192"/>
      <c r="L47" s="192"/>
      <c r="M47" s="192"/>
      <c r="N47" s="192"/>
      <c r="O47" s="192"/>
      <c r="P47" s="192"/>
      <c r="Q47" s="192"/>
      <c r="R47" s="192"/>
      <c r="S47" s="192"/>
      <c r="T47" s="192"/>
      <c r="U47" s="192"/>
      <c r="V47" s="192"/>
      <c r="W47" s="192"/>
      <c r="X47" s="192"/>
      <c r="Y47" s="192"/>
      <c r="Z47" s="192"/>
    </row>
    <row r="48" spans="1:27" ht="15.75" hidden="1" customHeight="1" x14ac:dyDescent="0.15">
      <c r="A48" s="169"/>
      <c r="B48" s="169"/>
      <c r="C48" s="192"/>
      <c r="D48" s="192"/>
      <c r="E48" s="192"/>
      <c r="F48" s="192"/>
      <c r="G48" s="192"/>
      <c r="H48" s="192"/>
      <c r="I48" s="212"/>
      <c r="J48" s="192"/>
      <c r="K48" s="192"/>
      <c r="L48" s="192"/>
      <c r="M48" s="192"/>
      <c r="N48" s="192"/>
      <c r="O48" s="192"/>
      <c r="P48" s="192"/>
      <c r="Q48" s="192"/>
      <c r="R48" s="192"/>
      <c r="S48" s="192"/>
      <c r="T48" s="192"/>
      <c r="U48" s="192"/>
      <c r="V48" s="192"/>
      <c r="W48" s="192"/>
      <c r="X48" s="192"/>
      <c r="Y48" s="192"/>
      <c r="Z48" s="192"/>
    </row>
    <row r="49" spans="1:26" ht="15.75" hidden="1" customHeight="1" x14ac:dyDescent="0.15">
      <c r="A49" s="169"/>
      <c r="B49" s="169"/>
      <c r="C49" s="192"/>
      <c r="D49" s="192"/>
      <c r="E49" s="192"/>
      <c r="F49" s="192"/>
      <c r="G49" s="192"/>
      <c r="H49" s="192"/>
      <c r="I49" s="212"/>
      <c r="J49" s="192"/>
      <c r="K49" s="192"/>
      <c r="L49" s="192"/>
      <c r="M49" s="192"/>
      <c r="N49" s="192"/>
      <c r="O49" s="192"/>
      <c r="P49" s="192"/>
      <c r="Q49" s="192"/>
      <c r="R49" s="192"/>
      <c r="S49" s="192"/>
      <c r="T49" s="192"/>
      <c r="U49" s="192"/>
      <c r="V49" s="192"/>
      <c r="W49" s="192"/>
      <c r="X49" s="192"/>
      <c r="Y49" s="192"/>
      <c r="Z49" s="192"/>
    </row>
    <row r="50" spans="1:26" ht="15.75" hidden="1" customHeight="1" x14ac:dyDescent="0.15">
      <c r="A50" s="169"/>
      <c r="B50" s="169"/>
      <c r="C50" s="192"/>
      <c r="D50" s="192"/>
      <c r="E50" s="192"/>
      <c r="F50" s="192"/>
      <c r="G50" s="192"/>
      <c r="H50" s="192"/>
      <c r="I50" s="212"/>
      <c r="J50" s="192"/>
      <c r="K50" s="192"/>
      <c r="L50" s="192"/>
      <c r="M50" s="192"/>
      <c r="N50" s="192"/>
      <c r="O50" s="192"/>
      <c r="P50" s="192"/>
      <c r="Q50" s="192"/>
      <c r="R50" s="192"/>
      <c r="S50" s="192"/>
      <c r="T50" s="192"/>
      <c r="U50" s="192"/>
      <c r="V50" s="192"/>
      <c r="W50" s="192"/>
      <c r="X50" s="192"/>
      <c r="Y50" s="192"/>
      <c r="Z50" s="192"/>
    </row>
    <row r="51" spans="1:26" ht="15.75" hidden="1" customHeight="1" x14ac:dyDescent="0.15">
      <c r="A51" s="169"/>
      <c r="B51" s="169"/>
      <c r="C51" s="192"/>
      <c r="D51" s="192"/>
      <c r="E51" s="192"/>
      <c r="F51" s="192"/>
      <c r="G51" s="192"/>
      <c r="H51" s="192"/>
      <c r="I51" s="212"/>
      <c r="J51" s="192"/>
      <c r="K51" s="192"/>
      <c r="L51" s="192"/>
      <c r="M51" s="192"/>
      <c r="N51" s="192"/>
      <c r="O51" s="192"/>
      <c r="P51" s="192"/>
      <c r="Q51" s="192"/>
      <c r="R51" s="192"/>
      <c r="S51" s="192"/>
      <c r="T51" s="192"/>
      <c r="U51" s="192"/>
      <c r="V51" s="192"/>
      <c r="W51" s="192"/>
      <c r="X51" s="192"/>
      <c r="Y51" s="192"/>
      <c r="Z51" s="192"/>
    </row>
    <row r="52" spans="1:26" ht="15.75" hidden="1" customHeight="1" x14ac:dyDescent="0.15">
      <c r="A52" s="169"/>
      <c r="B52" s="169"/>
      <c r="C52" s="192"/>
      <c r="D52" s="192"/>
      <c r="E52" s="192"/>
      <c r="F52" s="192"/>
      <c r="G52" s="192"/>
      <c r="H52" s="192"/>
      <c r="I52" s="212"/>
      <c r="J52" s="192"/>
      <c r="K52" s="192"/>
      <c r="L52" s="192"/>
      <c r="M52" s="192"/>
      <c r="N52" s="192"/>
      <c r="O52" s="192"/>
      <c r="P52" s="192"/>
      <c r="Q52" s="192"/>
      <c r="R52" s="192"/>
      <c r="S52" s="192"/>
      <c r="T52" s="192"/>
      <c r="U52" s="192"/>
      <c r="V52" s="192"/>
      <c r="W52" s="192"/>
      <c r="X52" s="192"/>
      <c r="Y52" s="192"/>
      <c r="Z52" s="192"/>
    </row>
    <row r="53" spans="1:26" ht="15.75" hidden="1" customHeight="1" x14ac:dyDescent="0.15">
      <c r="A53" s="169"/>
      <c r="B53" s="169"/>
      <c r="C53" s="192"/>
      <c r="D53" s="192"/>
      <c r="E53" s="192"/>
      <c r="F53" s="192"/>
      <c r="G53" s="192"/>
      <c r="H53" s="192"/>
      <c r="I53" s="212"/>
      <c r="J53" s="192"/>
      <c r="K53" s="192"/>
      <c r="L53" s="192"/>
      <c r="M53" s="192"/>
      <c r="N53" s="192"/>
      <c r="O53" s="192"/>
      <c r="P53" s="192"/>
      <c r="Q53" s="192"/>
      <c r="R53" s="192"/>
      <c r="S53" s="192"/>
      <c r="T53" s="192"/>
      <c r="U53" s="192"/>
      <c r="V53" s="192"/>
      <c r="W53" s="192"/>
      <c r="X53" s="192"/>
      <c r="Y53" s="192"/>
      <c r="Z53" s="192"/>
    </row>
    <row r="54" spans="1:26" ht="15.75" hidden="1" customHeight="1" x14ac:dyDescent="0.15">
      <c r="A54" s="169"/>
      <c r="B54" s="169"/>
      <c r="C54" s="192"/>
      <c r="D54" s="192"/>
      <c r="E54" s="192"/>
      <c r="F54" s="192"/>
      <c r="G54" s="192"/>
      <c r="H54" s="192"/>
      <c r="I54" s="212"/>
      <c r="J54" s="192"/>
      <c r="K54" s="192"/>
      <c r="L54" s="192"/>
      <c r="M54" s="192"/>
      <c r="N54" s="192"/>
      <c r="O54" s="192"/>
      <c r="P54" s="192"/>
      <c r="Q54" s="192"/>
      <c r="R54" s="192"/>
      <c r="S54" s="192"/>
      <c r="T54" s="192"/>
      <c r="U54" s="192"/>
      <c r="V54" s="192"/>
      <c r="W54" s="192"/>
      <c r="X54" s="192"/>
      <c r="Y54" s="192"/>
      <c r="Z54" s="192"/>
    </row>
    <row r="55" spans="1:26" ht="15.75" hidden="1" customHeight="1" x14ac:dyDescent="0.15">
      <c r="A55" s="169"/>
      <c r="B55" s="169"/>
      <c r="C55" s="192"/>
      <c r="D55" s="192"/>
      <c r="E55" s="192"/>
      <c r="F55" s="192"/>
      <c r="G55" s="192"/>
      <c r="H55" s="192"/>
      <c r="I55" s="212"/>
      <c r="J55" s="192"/>
      <c r="K55" s="192"/>
      <c r="L55" s="192"/>
      <c r="M55" s="192"/>
      <c r="N55" s="192"/>
      <c r="O55" s="192"/>
      <c r="P55" s="192"/>
      <c r="Q55" s="192"/>
      <c r="R55" s="192"/>
      <c r="S55" s="192"/>
      <c r="T55" s="192"/>
      <c r="U55" s="192"/>
      <c r="V55" s="192"/>
      <c r="W55" s="192"/>
      <c r="X55" s="192"/>
      <c r="Y55" s="192"/>
      <c r="Z55" s="192"/>
    </row>
    <row r="56" spans="1:26" ht="15.75" hidden="1" customHeight="1" x14ac:dyDescent="0.15">
      <c r="A56" s="169"/>
      <c r="B56" s="169"/>
      <c r="C56" s="192"/>
      <c r="D56" s="192"/>
      <c r="E56" s="192"/>
      <c r="F56" s="192"/>
      <c r="G56" s="192"/>
      <c r="H56" s="192"/>
      <c r="I56" s="212"/>
      <c r="J56" s="192"/>
      <c r="K56" s="192"/>
      <c r="L56" s="192"/>
      <c r="M56" s="192"/>
      <c r="N56" s="192"/>
      <c r="O56" s="192"/>
      <c r="P56" s="192"/>
      <c r="Q56" s="192"/>
      <c r="R56" s="192"/>
      <c r="S56" s="192"/>
      <c r="T56" s="192"/>
      <c r="U56" s="192"/>
      <c r="V56" s="192"/>
      <c r="W56" s="192"/>
      <c r="X56" s="192"/>
      <c r="Y56" s="192"/>
      <c r="Z56" s="192"/>
    </row>
    <row r="57" spans="1:26" ht="15.75" hidden="1" customHeight="1" x14ac:dyDescent="0.15">
      <c r="A57" s="169"/>
      <c r="B57" s="169"/>
      <c r="C57" s="192"/>
      <c r="D57" s="192"/>
      <c r="E57" s="192"/>
      <c r="F57" s="192"/>
      <c r="G57" s="192"/>
      <c r="H57" s="192"/>
      <c r="I57" s="212"/>
      <c r="J57" s="192"/>
      <c r="K57" s="192"/>
      <c r="L57" s="192"/>
      <c r="M57" s="192"/>
      <c r="N57" s="192"/>
      <c r="O57" s="192"/>
      <c r="P57" s="192"/>
      <c r="Q57" s="192"/>
      <c r="R57" s="192"/>
      <c r="S57" s="192"/>
      <c r="T57" s="192"/>
      <c r="U57" s="192"/>
      <c r="V57" s="192"/>
      <c r="W57" s="192"/>
      <c r="X57" s="192"/>
      <c r="Y57" s="192"/>
      <c r="Z57" s="192"/>
    </row>
    <row r="58" spans="1:26" ht="15.75" hidden="1" customHeight="1" x14ac:dyDescent="0.15">
      <c r="A58" s="169"/>
      <c r="B58" s="169"/>
      <c r="C58" s="192"/>
      <c r="D58" s="192"/>
      <c r="E58" s="192"/>
      <c r="F58" s="192"/>
      <c r="G58" s="192"/>
      <c r="H58" s="192"/>
      <c r="I58" s="212"/>
      <c r="J58" s="192"/>
      <c r="K58" s="192"/>
      <c r="L58" s="192"/>
      <c r="M58" s="192"/>
      <c r="N58" s="192"/>
      <c r="O58" s="192"/>
      <c r="P58" s="192"/>
      <c r="Q58" s="192"/>
      <c r="R58" s="192"/>
      <c r="S58" s="192"/>
      <c r="T58" s="192"/>
      <c r="U58" s="192"/>
      <c r="V58" s="192"/>
      <c r="W58" s="192"/>
      <c r="X58" s="192"/>
      <c r="Y58" s="192"/>
      <c r="Z58" s="192"/>
    </row>
    <row r="59" spans="1:26" ht="15" customHeight="1" x14ac:dyDescent="0.15">
      <c r="A59" s="169"/>
      <c r="B59" s="169"/>
      <c r="C59" s="192"/>
      <c r="D59" s="192"/>
      <c r="E59" s="192"/>
      <c r="F59" s="192"/>
      <c r="G59" s="192"/>
      <c r="H59" s="192"/>
      <c r="I59" s="212"/>
      <c r="J59" s="192"/>
      <c r="K59" s="192"/>
      <c r="L59" s="192"/>
      <c r="M59" s="192"/>
      <c r="N59" s="192"/>
      <c r="O59" s="192"/>
      <c r="P59" s="192"/>
      <c r="Q59" s="192"/>
      <c r="R59" s="192"/>
      <c r="S59" s="192"/>
      <c r="T59" s="192"/>
      <c r="U59" s="192"/>
      <c r="V59" s="192"/>
      <c r="W59" s="192"/>
      <c r="X59" s="192"/>
      <c r="Y59" s="192"/>
      <c r="Z59" s="192"/>
    </row>
    <row r="60" spans="1:26" ht="20.100000000000001" customHeight="1" x14ac:dyDescent="0.15">
      <c r="A60" s="169"/>
      <c r="B60" s="169"/>
      <c r="C60" s="179" t="s">
        <v>112</v>
      </c>
      <c r="D60" s="180"/>
      <c r="E60" s="180"/>
      <c r="F60" s="180"/>
      <c r="G60" s="180"/>
      <c r="H60" s="181"/>
      <c r="I60" s="213"/>
    </row>
    <row r="61" spans="1:26" ht="15" customHeight="1" x14ac:dyDescent="0.15">
      <c r="A61" s="169"/>
      <c r="B61" s="169"/>
      <c r="C61" s="182"/>
      <c r="D61" s="183"/>
      <c r="E61" s="183"/>
      <c r="F61" s="183"/>
      <c r="G61" s="183"/>
      <c r="H61" s="183"/>
      <c r="I61" s="184"/>
      <c r="J61" s="184"/>
      <c r="K61" s="184"/>
      <c r="L61" s="184"/>
      <c r="M61" s="184"/>
      <c r="N61" s="184"/>
      <c r="O61" s="184"/>
      <c r="P61" s="184"/>
      <c r="Q61" s="184"/>
      <c r="R61" s="184"/>
      <c r="S61" s="184"/>
      <c r="T61" s="184"/>
      <c r="U61" s="184"/>
      <c r="V61" s="184"/>
      <c r="W61" s="184"/>
      <c r="X61" s="184"/>
      <c r="Y61" s="184"/>
      <c r="Z61" s="185"/>
    </row>
    <row r="62" spans="1:26" ht="20.100000000000001" customHeight="1" x14ac:dyDescent="0.15">
      <c r="A62" s="169"/>
      <c r="B62" s="169"/>
      <c r="C62" s="182"/>
      <c r="D62" s="214" t="s">
        <v>113</v>
      </c>
      <c r="E62" s="214"/>
      <c r="F62" s="214"/>
      <c r="G62" s="214"/>
      <c r="H62" s="214"/>
      <c r="I62" s="214"/>
      <c r="J62" s="214"/>
      <c r="K62" s="214"/>
      <c r="L62" s="214"/>
      <c r="M62" s="214"/>
      <c r="N62" s="214"/>
      <c r="O62" s="214"/>
      <c r="P62" s="214"/>
      <c r="Q62" s="214"/>
      <c r="R62" s="214"/>
      <c r="S62" s="214"/>
      <c r="T62" s="214"/>
      <c r="U62" s="214"/>
      <c r="V62" s="214"/>
      <c r="W62" s="214"/>
      <c r="X62" s="214"/>
      <c r="Y62" s="214"/>
      <c r="Z62" s="191"/>
    </row>
    <row r="63" spans="1:26" ht="20.100000000000001" customHeight="1" x14ac:dyDescent="0.15">
      <c r="A63" s="169">
        <f>IFERROR(IF(AND($I63&lt;&gt;"しない", $I63&lt;&gt;"する"),1001,0),3)</f>
        <v>1001</v>
      </c>
      <c r="B63" s="169"/>
      <c r="C63" s="186"/>
      <c r="D63" s="187">
        <v>1</v>
      </c>
      <c r="E63" s="192" t="s">
        <v>114</v>
      </c>
      <c r="F63" s="192"/>
      <c r="G63" s="192"/>
      <c r="H63" s="192"/>
      <c r="I63" s="100"/>
      <c r="J63" s="100"/>
      <c r="K63" s="100"/>
      <c r="L63" s="100"/>
      <c r="M63" s="100"/>
      <c r="N63" s="192"/>
      <c r="O63" s="192"/>
      <c r="P63" s="192"/>
      <c r="Q63" s="192"/>
      <c r="R63" s="192"/>
      <c r="S63" s="192"/>
      <c r="T63" s="192"/>
      <c r="U63" s="192"/>
      <c r="V63" s="192"/>
      <c r="W63" s="192"/>
      <c r="X63" s="192"/>
      <c r="Y63" s="192"/>
      <c r="Z63" s="191"/>
    </row>
    <row r="64" spans="1:26" ht="20.100000000000001" customHeight="1" x14ac:dyDescent="0.15">
      <c r="A64" s="169"/>
      <c r="B64" s="169"/>
      <c r="C64" s="186"/>
      <c r="D64" s="192"/>
      <c r="E64" s="192"/>
      <c r="F64" s="192"/>
      <c r="G64" s="192"/>
      <c r="H64" s="192"/>
      <c r="I64" s="198"/>
      <c r="J64" s="194" t="s">
        <v>43</v>
      </c>
      <c r="K64" s="193"/>
      <c r="L64" s="193"/>
      <c r="M64" s="193"/>
      <c r="N64" s="193"/>
      <c r="O64" s="193"/>
      <c r="P64" s="193"/>
      <c r="Q64" s="193"/>
      <c r="R64" s="193"/>
      <c r="S64" s="193"/>
      <c r="T64" s="193"/>
      <c r="U64" s="193"/>
      <c r="V64" s="193"/>
      <c r="W64" s="193"/>
      <c r="X64" s="193"/>
      <c r="Y64" s="193"/>
      <c r="Z64" s="191"/>
    </row>
    <row r="65" spans="1:26" ht="20.100000000000001" hidden="1" customHeight="1" x14ac:dyDescent="0.15">
      <c r="A65" s="169"/>
      <c r="B65" s="169"/>
      <c r="C65" s="186"/>
      <c r="D65" s="192"/>
      <c r="E65" s="192"/>
      <c r="F65" s="192"/>
      <c r="G65" s="192"/>
      <c r="H65" s="192"/>
      <c r="I65" s="198"/>
      <c r="J65" s="193"/>
      <c r="K65" s="193"/>
      <c r="L65" s="193"/>
      <c r="M65" s="193"/>
      <c r="N65" s="193"/>
      <c r="O65" s="193"/>
      <c r="P65" s="193"/>
      <c r="Q65" s="193"/>
      <c r="R65" s="193"/>
      <c r="S65" s="193"/>
      <c r="T65" s="193"/>
      <c r="U65" s="193"/>
      <c r="V65" s="193"/>
      <c r="W65" s="193"/>
      <c r="X65" s="193"/>
      <c r="Y65" s="193"/>
      <c r="Z65" s="191"/>
    </row>
    <row r="66" spans="1:26" ht="20.100000000000001" hidden="1" customHeight="1" x14ac:dyDescent="0.15">
      <c r="A66" s="169"/>
      <c r="B66" s="169"/>
      <c r="C66" s="186"/>
      <c r="D66" s="192"/>
      <c r="E66" s="192"/>
      <c r="F66" s="192"/>
      <c r="G66" s="192"/>
      <c r="H66" s="192"/>
      <c r="I66" s="198"/>
      <c r="J66" s="193"/>
      <c r="K66" s="193"/>
      <c r="L66" s="193"/>
      <c r="M66" s="193"/>
      <c r="N66" s="193"/>
      <c r="O66" s="193"/>
      <c r="P66" s="193"/>
      <c r="Q66" s="193"/>
      <c r="R66" s="193"/>
      <c r="S66" s="193"/>
      <c r="T66" s="193"/>
      <c r="U66" s="193"/>
      <c r="V66" s="193"/>
      <c r="W66" s="193"/>
      <c r="X66" s="193"/>
      <c r="Y66" s="193"/>
      <c r="Z66" s="191"/>
    </row>
    <row r="67" spans="1:26" ht="20.100000000000001" hidden="1" customHeight="1" x14ac:dyDescent="0.15">
      <c r="A67" s="169"/>
      <c r="B67" s="169"/>
      <c r="C67" s="186"/>
      <c r="D67" s="192"/>
      <c r="E67" s="192"/>
      <c r="F67" s="192"/>
      <c r="G67" s="192"/>
      <c r="H67" s="192"/>
      <c r="I67" s="198"/>
      <c r="J67" s="193"/>
      <c r="K67" s="193"/>
      <c r="L67" s="193"/>
      <c r="M67" s="193"/>
      <c r="N67" s="193"/>
      <c r="O67" s="193"/>
      <c r="P67" s="193"/>
      <c r="Q67" s="193"/>
      <c r="R67" s="193"/>
      <c r="S67" s="193"/>
      <c r="T67" s="193"/>
      <c r="U67" s="193"/>
      <c r="V67" s="193"/>
      <c r="W67" s="193"/>
      <c r="X67" s="193"/>
      <c r="Y67" s="193"/>
      <c r="Z67" s="191"/>
    </row>
    <row r="68" spans="1:26" ht="20.100000000000001" hidden="1" customHeight="1" x14ac:dyDescent="0.15">
      <c r="A68" s="169"/>
      <c r="B68" s="169"/>
      <c r="C68" s="186"/>
      <c r="D68" s="192"/>
      <c r="E68" s="192"/>
      <c r="F68" s="192"/>
      <c r="G68" s="192"/>
      <c r="H68" s="192"/>
      <c r="I68" s="198"/>
      <c r="J68" s="193"/>
      <c r="K68" s="193"/>
      <c r="L68" s="193"/>
      <c r="M68" s="193"/>
      <c r="N68" s="193"/>
      <c r="O68" s="193"/>
      <c r="P68" s="193"/>
      <c r="Q68" s="193"/>
      <c r="R68" s="193"/>
      <c r="S68" s="193"/>
      <c r="T68" s="193"/>
      <c r="U68" s="193"/>
      <c r="V68" s="193"/>
      <c r="W68" s="193"/>
      <c r="X68" s="193"/>
      <c r="Y68" s="193"/>
      <c r="Z68" s="191"/>
    </row>
    <row r="69" spans="1:26" ht="20.100000000000001" customHeight="1" x14ac:dyDescent="0.15">
      <c r="A69" s="169">
        <f>IFERROR(IF(OR(AND($I63="する",TRIM($I69)=""),AND($I63="しない",NOT(ISBLANK($I69)))),1001,0),3)</f>
        <v>0</v>
      </c>
      <c r="B69" s="169"/>
      <c r="C69" s="186"/>
      <c r="D69" s="187">
        <v>2</v>
      </c>
      <c r="E69" s="167" t="s">
        <v>96</v>
      </c>
      <c r="I69" s="141"/>
      <c r="J69" s="142"/>
      <c r="K69" s="142"/>
      <c r="L69" s="142"/>
      <c r="M69" s="142"/>
      <c r="N69" s="192"/>
      <c r="O69" s="192"/>
      <c r="P69" s="192"/>
      <c r="Q69" s="192"/>
      <c r="R69" s="192"/>
      <c r="S69" s="192"/>
      <c r="T69" s="192"/>
      <c r="U69" s="192"/>
      <c r="V69" s="192"/>
      <c r="W69" s="192"/>
      <c r="X69" s="192"/>
      <c r="Y69" s="192"/>
      <c r="Z69" s="191"/>
    </row>
    <row r="70" spans="1:26" ht="20.100000000000001" customHeight="1" x14ac:dyDescent="0.15">
      <c r="A70" s="169"/>
      <c r="B70" s="169"/>
      <c r="C70" s="186"/>
      <c r="D70" s="187"/>
      <c r="E70" s="192"/>
      <c r="F70" s="192"/>
      <c r="G70" s="192"/>
      <c r="H70" s="192"/>
      <c r="I70" s="189"/>
      <c r="J70" s="194" t="s">
        <v>169</v>
      </c>
      <c r="K70" s="193"/>
      <c r="L70" s="193"/>
      <c r="M70" s="193"/>
      <c r="N70" s="193"/>
      <c r="O70" s="193"/>
      <c r="P70" s="193"/>
      <c r="Q70" s="193"/>
      <c r="R70" s="193"/>
      <c r="S70" s="193"/>
      <c r="T70" s="193"/>
      <c r="U70" s="193"/>
      <c r="V70" s="193"/>
      <c r="W70" s="193"/>
      <c r="X70" s="193"/>
      <c r="Y70" s="193"/>
      <c r="Z70" s="191"/>
    </row>
    <row r="71" spans="1:26" ht="20.100000000000001" customHeight="1" x14ac:dyDescent="0.15">
      <c r="A71" s="169">
        <f>IFERROR(IF(OR(AND($I63="する",AND($I71&lt;&gt;"", OR(ISERROR(FIND("@"&amp;LEFT($I71,3)&amp;"@", 都道府県3))=FALSE, ISERROR(FIND("@"&amp;LEFT($I71,4)&amp;"@",都道府県4))=FALSE))=FALSE),AND($I63="しない",NOT(ISBLANK($I71)))),1001,0),3)</f>
        <v>0</v>
      </c>
      <c r="B71" s="169"/>
      <c r="C71" s="186"/>
      <c r="D71" s="187">
        <v>3</v>
      </c>
      <c r="E71" s="167" t="s">
        <v>97</v>
      </c>
      <c r="I71" s="138"/>
      <c r="J71" s="138"/>
      <c r="K71" s="138"/>
      <c r="L71" s="138"/>
      <c r="M71" s="138"/>
      <c r="N71" s="138"/>
      <c r="O71" s="138"/>
      <c r="P71" s="138"/>
      <c r="Q71" s="139"/>
      <c r="R71" s="138"/>
      <c r="S71" s="138"/>
      <c r="T71" s="138"/>
      <c r="U71" s="138"/>
      <c r="V71" s="138"/>
      <c r="W71" s="138"/>
      <c r="X71" s="138"/>
      <c r="Y71" s="138"/>
      <c r="Z71" s="191"/>
    </row>
    <row r="72" spans="1:26" ht="20.100000000000001" customHeight="1" x14ac:dyDescent="0.15">
      <c r="A72" s="169"/>
      <c r="B72" s="169"/>
      <c r="C72" s="186"/>
      <c r="D72" s="187"/>
      <c r="E72" s="192"/>
      <c r="F72" s="192"/>
      <c r="G72" s="192"/>
      <c r="H72" s="192"/>
      <c r="I72" s="189"/>
      <c r="J72" s="194" t="s">
        <v>98</v>
      </c>
      <c r="K72" s="193"/>
      <c r="L72" s="193"/>
      <c r="M72" s="193"/>
      <c r="N72" s="193"/>
      <c r="O72" s="193"/>
      <c r="P72" s="193"/>
      <c r="Q72" s="193"/>
      <c r="R72" s="193"/>
      <c r="S72" s="193"/>
      <c r="T72" s="193"/>
      <c r="U72" s="193"/>
      <c r="V72" s="193"/>
      <c r="W72" s="193"/>
      <c r="X72" s="193"/>
      <c r="Y72" s="193"/>
      <c r="Z72" s="191"/>
    </row>
    <row r="73" spans="1:26" ht="20.100000000000001" customHeight="1" x14ac:dyDescent="0.15">
      <c r="A73" s="169">
        <f>IFERROR(IF(OR(AND($I63="する",TRIM($I73)=""),AND($I63="しない",NOT(ISBLANK($I73)))),1001,0),3)</f>
        <v>0</v>
      </c>
      <c r="B73" s="169"/>
      <c r="C73" s="186"/>
      <c r="D73" s="187">
        <v>4</v>
      </c>
      <c r="E73" s="167" t="s">
        <v>127</v>
      </c>
      <c r="I73" s="100"/>
      <c r="J73" s="100"/>
      <c r="K73" s="100"/>
      <c r="L73" s="100"/>
      <c r="M73" s="100"/>
      <c r="N73" s="100"/>
      <c r="O73" s="100"/>
      <c r="P73" s="100"/>
      <c r="Q73" s="112"/>
      <c r="R73" s="100"/>
      <c r="S73" s="100"/>
      <c r="T73" s="100"/>
      <c r="U73" s="100"/>
      <c r="V73" s="100"/>
      <c r="W73" s="100"/>
      <c r="X73" s="100"/>
      <c r="Y73" s="100"/>
      <c r="Z73" s="191"/>
    </row>
    <row r="74" spans="1:26" ht="30" customHeight="1" x14ac:dyDescent="0.15">
      <c r="A74" s="169"/>
      <c r="B74" s="169"/>
      <c r="C74" s="195"/>
      <c r="D74" s="192"/>
      <c r="I74" s="189"/>
      <c r="J74" s="215" t="s">
        <v>183</v>
      </c>
      <c r="K74" s="215"/>
      <c r="L74" s="215"/>
      <c r="M74" s="215"/>
      <c r="N74" s="215"/>
      <c r="O74" s="215"/>
      <c r="P74" s="215"/>
      <c r="Q74" s="215"/>
      <c r="R74" s="215"/>
      <c r="S74" s="215"/>
      <c r="T74" s="215"/>
      <c r="U74" s="215"/>
      <c r="V74" s="215"/>
      <c r="W74" s="215"/>
      <c r="X74" s="215"/>
      <c r="Y74" s="215"/>
      <c r="Z74" s="191"/>
    </row>
    <row r="75" spans="1:26" ht="20.100000000000001" customHeight="1" x14ac:dyDescent="0.15">
      <c r="A75" s="169">
        <f>IFERROR(IF(OR(AND($I63="する",TRIM($I75)=""),AND($I63="しない",NOT(ISBLANK($I75)))),1001,0),3)</f>
        <v>0</v>
      </c>
      <c r="B75" s="169"/>
      <c r="C75" s="186"/>
      <c r="D75" s="187">
        <v>5</v>
      </c>
      <c r="E75" s="167" t="s">
        <v>99</v>
      </c>
      <c r="I75" s="100"/>
      <c r="J75" s="100"/>
      <c r="K75" s="100"/>
      <c r="L75" s="100"/>
      <c r="M75" s="100"/>
      <c r="N75" s="100"/>
      <c r="O75" s="100"/>
      <c r="P75" s="100"/>
      <c r="Q75" s="100"/>
      <c r="R75" s="100"/>
      <c r="S75" s="100"/>
      <c r="T75" s="100"/>
      <c r="U75" s="100"/>
      <c r="V75" s="100"/>
      <c r="W75" s="100"/>
      <c r="X75" s="100"/>
      <c r="Y75" s="100"/>
      <c r="Z75" s="191"/>
    </row>
    <row r="76" spans="1:26" ht="30" customHeight="1" x14ac:dyDescent="0.15">
      <c r="A76" s="169"/>
      <c r="B76" s="169"/>
      <c r="C76" s="195"/>
      <c r="D76" s="192"/>
      <c r="E76" s="192"/>
      <c r="F76" s="192"/>
      <c r="G76" s="192"/>
      <c r="H76" s="192"/>
      <c r="I76" s="189"/>
      <c r="J76" s="215" t="s">
        <v>184</v>
      </c>
      <c r="K76" s="215"/>
      <c r="L76" s="215"/>
      <c r="M76" s="215"/>
      <c r="N76" s="215"/>
      <c r="O76" s="215"/>
      <c r="P76" s="215"/>
      <c r="Q76" s="215"/>
      <c r="R76" s="215"/>
      <c r="S76" s="215"/>
      <c r="T76" s="215"/>
      <c r="U76" s="215"/>
      <c r="V76" s="215"/>
      <c r="W76" s="215"/>
      <c r="X76" s="215"/>
      <c r="Y76" s="215"/>
      <c r="Z76" s="191"/>
    </row>
    <row r="77" spans="1:26" ht="20.100000000000001" customHeight="1" x14ac:dyDescent="0.15">
      <c r="A77" s="169">
        <f>IFERROR(IF(OR(AND($I63="する",TRIM($I77)=""),AND($I63="しない",NOT(ISBLANK($I77)))),1001,0),3)</f>
        <v>0</v>
      </c>
      <c r="B77" s="169"/>
      <c r="C77" s="186"/>
      <c r="D77" s="187">
        <v>6</v>
      </c>
      <c r="E77" s="167" t="s">
        <v>115</v>
      </c>
      <c r="I77" s="100"/>
      <c r="J77" s="100"/>
      <c r="K77" s="100"/>
      <c r="L77" s="100"/>
      <c r="M77" s="100"/>
      <c r="N77" s="100"/>
      <c r="O77" s="100"/>
      <c r="P77" s="100"/>
      <c r="Q77" s="100"/>
      <c r="R77" s="100"/>
      <c r="S77" s="100"/>
      <c r="T77" s="100"/>
      <c r="U77" s="100"/>
      <c r="V77" s="100"/>
      <c r="W77" s="100"/>
      <c r="X77" s="100"/>
      <c r="Y77" s="100"/>
      <c r="Z77" s="191"/>
    </row>
    <row r="78" spans="1:26" ht="20.100000000000001" customHeight="1" x14ac:dyDescent="0.15">
      <c r="A78" s="169"/>
      <c r="B78" s="169"/>
      <c r="C78" s="195"/>
      <c r="D78" s="192"/>
      <c r="E78" s="192"/>
      <c r="F78" s="192"/>
      <c r="G78" s="192"/>
      <c r="H78" s="192"/>
      <c r="I78" s="189"/>
      <c r="J78" s="204" t="s">
        <v>135</v>
      </c>
      <c r="K78" s="193"/>
      <c r="L78" s="193"/>
      <c r="M78" s="193"/>
      <c r="N78" s="193"/>
      <c r="O78" s="193"/>
      <c r="P78" s="193"/>
      <c r="Q78" s="193"/>
      <c r="R78" s="193"/>
      <c r="S78" s="193"/>
      <c r="T78" s="193"/>
      <c r="U78" s="193"/>
      <c r="V78" s="193"/>
      <c r="W78" s="193"/>
      <c r="X78" s="193"/>
      <c r="Y78" s="193"/>
      <c r="Z78" s="191"/>
    </row>
    <row r="79" spans="1:26" ht="20.100000000000001" customHeight="1" x14ac:dyDescent="0.15">
      <c r="A79" s="169">
        <f>IFERROR(IF(OR(AND($I63="する",OR(TRIM($I79)="", NOT(OR(IFERROR(SEARCH(" ",$I79),0)&gt;0, IFERROR(SEARCH("　",$I79),0)&gt;0)))),AND($I63="しない",NOT(ISBLANK($I79)))),1001,0),3)</f>
        <v>0</v>
      </c>
      <c r="B79" s="169"/>
      <c r="C79" s="186"/>
      <c r="D79" s="187">
        <v>7</v>
      </c>
      <c r="E79" s="167" t="s">
        <v>116</v>
      </c>
      <c r="I79" s="100"/>
      <c r="J79" s="100"/>
      <c r="K79" s="100"/>
      <c r="L79" s="100"/>
      <c r="M79" s="100"/>
      <c r="N79" s="100"/>
      <c r="O79" s="100"/>
      <c r="P79" s="100"/>
      <c r="Q79" s="100"/>
      <c r="R79" s="100"/>
      <c r="S79" s="100"/>
      <c r="T79" s="100"/>
      <c r="U79" s="100"/>
      <c r="V79" s="100"/>
      <c r="W79" s="100"/>
      <c r="X79" s="100"/>
      <c r="Y79" s="100"/>
      <c r="Z79" s="191"/>
    </row>
    <row r="80" spans="1:26" ht="20.100000000000001" customHeight="1" x14ac:dyDescent="0.15">
      <c r="A80" s="169"/>
      <c r="B80" s="169"/>
      <c r="C80" s="195"/>
      <c r="D80" s="192"/>
      <c r="E80" s="216" t="s">
        <v>129</v>
      </c>
      <c r="F80" s="192"/>
      <c r="G80" s="192"/>
      <c r="H80" s="192"/>
      <c r="I80" s="198"/>
      <c r="J80" s="194" t="s">
        <v>101</v>
      </c>
      <c r="K80" s="194"/>
      <c r="L80" s="194"/>
      <c r="M80" s="194"/>
      <c r="N80" s="194"/>
      <c r="O80" s="194"/>
      <c r="P80" s="194"/>
      <c r="Q80" s="194"/>
      <c r="R80" s="194"/>
      <c r="S80" s="194"/>
      <c r="T80" s="194"/>
      <c r="U80" s="194"/>
      <c r="V80" s="194"/>
      <c r="W80" s="194"/>
      <c r="X80" s="194"/>
      <c r="Y80" s="194"/>
      <c r="Z80" s="191"/>
    </row>
    <row r="81" spans="1:27" ht="20.100000000000001" customHeight="1" x14ac:dyDescent="0.15">
      <c r="A81" s="169">
        <f>IFERROR(IF(OR(AND($I63="する",OR(TRIM($I81)="", NOT(OR(IFERROR(SEARCH(" ",$I81),0)&gt;0, IFERROR(SEARCH("　",$I81),0)&gt;0)))),AND($I63="しない",NOT(ISBLANK($I81)))),1001,0),3)</f>
        <v>0</v>
      </c>
      <c r="B81" s="169"/>
      <c r="C81" s="186"/>
      <c r="D81" s="187">
        <v>8</v>
      </c>
      <c r="E81" s="167" t="s">
        <v>116</v>
      </c>
      <c r="I81" s="100"/>
      <c r="J81" s="100"/>
      <c r="K81" s="100"/>
      <c r="L81" s="100"/>
      <c r="M81" s="100"/>
      <c r="N81" s="100"/>
      <c r="O81" s="100"/>
      <c r="P81" s="100"/>
      <c r="Q81" s="100"/>
      <c r="R81" s="100"/>
      <c r="S81" s="100"/>
      <c r="T81" s="100"/>
      <c r="U81" s="100"/>
      <c r="V81" s="100"/>
      <c r="W81" s="100"/>
      <c r="X81" s="100"/>
      <c r="Y81" s="100"/>
      <c r="Z81" s="191"/>
    </row>
    <row r="82" spans="1:27" ht="20.100000000000001" customHeight="1" x14ac:dyDescent="0.15">
      <c r="A82" s="169"/>
      <c r="B82" s="169"/>
      <c r="C82" s="195"/>
      <c r="D82" s="192"/>
      <c r="E82" s="192"/>
      <c r="F82" s="192"/>
      <c r="G82" s="192"/>
      <c r="H82" s="192"/>
      <c r="I82" s="198"/>
      <c r="J82" s="194" t="s">
        <v>103</v>
      </c>
      <c r="K82" s="194"/>
      <c r="L82" s="194"/>
      <c r="M82" s="194"/>
      <c r="N82" s="194"/>
      <c r="O82" s="194"/>
      <c r="P82" s="194"/>
      <c r="Q82" s="194"/>
      <c r="R82" s="194"/>
      <c r="S82" s="194"/>
      <c r="T82" s="194"/>
      <c r="U82" s="194"/>
      <c r="V82" s="194"/>
      <c r="W82" s="194"/>
      <c r="X82" s="194"/>
      <c r="Y82" s="194"/>
      <c r="Z82" s="191"/>
    </row>
    <row r="83" spans="1:27" ht="20.100000000000001" customHeight="1" x14ac:dyDescent="0.15">
      <c r="A83" s="169">
        <f>IFERROR(IF(OR(AND($I63="する",NOT(AND(TRIM($I83)&lt;&gt;"",ISNUMBER(VALUE(SUBSTITUTE($I83,"-",""))),IFERROR(SEARCH("-",$I83),0)&gt;0))), AND($I63="しない",NOT(ISBLANK($I83)))),1001,0),3)</f>
        <v>0</v>
      </c>
      <c r="B83" s="169"/>
      <c r="C83" s="186"/>
      <c r="D83" s="187">
        <v>9</v>
      </c>
      <c r="E83" s="167" t="s">
        <v>104</v>
      </c>
      <c r="I83" s="100"/>
      <c r="J83" s="100"/>
      <c r="K83" s="100"/>
      <c r="L83" s="100"/>
      <c r="M83" s="100"/>
      <c r="O83" s="199" t="s">
        <v>105</v>
      </c>
      <c r="P83" s="1"/>
      <c r="Q83" s="167" t="s">
        <v>106</v>
      </c>
      <c r="Y83" s="193"/>
      <c r="Z83" s="191"/>
    </row>
    <row r="84" spans="1:27" ht="20.100000000000001" customHeight="1" x14ac:dyDescent="0.15">
      <c r="A84" s="169">
        <f>IFERROR(IF(AND($I63="しない",NOT(ISBLANK($P83))),1001,0),3)</f>
        <v>0</v>
      </c>
      <c r="B84" s="169"/>
      <c r="C84" s="195"/>
      <c r="D84" s="192"/>
      <c r="E84" s="192"/>
      <c r="F84" s="192"/>
      <c r="G84" s="192"/>
      <c r="H84" s="192"/>
      <c r="I84" s="189"/>
      <c r="J84" s="194" t="s">
        <v>107</v>
      </c>
      <c r="K84" s="193"/>
      <c r="L84" s="193"/>
      <c r="M84" s="193"/>
      <c r="N84" s="193"/>
      <c r="O84" s="193"/>
      <c r="P84" s="193"/>
      <c r="Q84" s="193"/>
      <c r="R84" s="193"/>
      <c r="S84" s="193"/>
      <c r="T84" s="193"/>
      <c r="U84" s="193"/>
      <c r="V84" s="193"/>
      <c r="W84" s="193"/>
      <c r="X84" s="193"/>
      <c r="Y84" s="193"/>
      <c r="Z84" s="191"/>
    </row>
    <row r="85" spans="1:27" ht="20.100000000000001" customHeight="1" x14ac:dyDescent="0.15">
      <c r="A85" s="169">
        <f>IFERROR(IF(OR(AND($I63="する",AND(TRIM($I85)&lt;&gt;"",NOT(AND(ISNUMBER(VALUE(SUBSTITUTE($I85,"-",""))),IFERROR(SEARCH("-",$I85),0)&gt;0)))), AND($I63="しない",NOT(ISBLANK($I85)))),1001,0),3)</f>
        <v>0</v>
      </c>
      <c r="B85" s="169"/>
      <c r="C85" s="186"/>
      <c r="D85" s="187">
        <v>10</v>
      </c>
      <c r="E85" s="167" t="s">
        <v>108</v>
      </c>
      <c r="I85" s="100"/>
      <c r="J85" s="100"/>
      <c r="K85" s="100"/>
      <c r="L85" s="100"/>
      <c r="M85" s="100"/>
      <c r="N85" s="193"/>
      <c r="O85" s="193"/>
      <c r="P85" s="193"/>
      <c r="Q85" s="193"/>
      <c r="R85" s="193"/>
      <c r="S85" s="193"/>
      <c r="T85" s="193"/>
      <c r="U85" s="193"/>
      <c r="V85" s="193"/>
      <c r="W85" s="193"/>
      <c r="X85" s="193"/>
      <c r="Y85" s="193"/>
      <c r="Z85" s="191"/>
    </row>
    <row r="86" spans="1:27" ht="20.100000000000001" customHeight="1" x14ac:dyDescent="0.15">
      <c r="A86" s="169"/>
      <c r="B86" s="169"/>
      <c r="C86" s="195"/>
      <c r="D86" s="192"/>
      <c r="E86" s="192"/>
      <c r="F86" s="192"/>
      <c r="G86" s="192"/>
      <c r="H86" s="192"/>
      <c r="I86" s="189"/>
      <c r="J86" s="194" t="s">
        <v>107</v>
      </c>
      <c r="K86" s="193"/>
      <c r="L86" s="193"/>
      <c r="M86" s="193"/>
      <c r="N86" s="193"/>
      <c r="O86" s="193"/>
      <c r="P86" s="193"/>
      <c r="Q86" s="193"/>
      <c r="R86" s="193"/>
      <c r="S86" s="193"/>
      <c r="T86" s="193"/>
      <c r="U86" s="193"/>
      <c r="V86" s="193"/>
      <c r="W86" s="193"/>
      <c r="X86" s="193"/>
      <c r="Y86" s="193"/>
      <c r="Z86" s="191"/>
    </row>
    <row r="87" spans="1:27" ht="20.100000000000001" customHeight="1" x14ac:dyDescent="0.15">
      <c r="A87" s="169">
        <f>IFERROR(IF(OR(AND($I63="する",AND(TRIM($I87)&lt;&gt;"",NOT(IFERROR(SEARCH("@",$I87),0)&gt;0))),AND($I63="しない",NOT(ISBLANK($I87)))),1001,0),3)</f>
        <v>0</v>
      </c>
      <c r="B87" s="169"/>
      <c r="C87" s="195"/>
      <c r="D87" s="187">
        <v>11</v>
      </c>
      <c r="E87" s="167" t="s">
        <v>109</v>
      </c>
      <c r="I87" s="100"/>
      <c r="J87" s="100"/>
      <c r="K87" s="100"/>
      <c r="L87" s="100"/>
      <c r="M87" s="100"/>
      <c r="N87" s="100"/>
      <c r="O87" s="100"/>
      <c r="P87" s="100"/>
      <c r="Q87" s="140"/>
      <c r="R87" s="100"/>
      <c r="S87" s="100"/>
      <c r="T87" s="100"/>
      <c r="U87" s="100"/>
      <c r="V87" s="100"/>
      <c r="W87" s="100"/>
      <c r="X87" s="100"/>
      <c r="Y87" s="100"/>
      <c r="Z87" s="191"/>
    </row>
    <row r="88" spans="1:27" ht="20.100000000000001" customHeight="1" x14ac:dyDescent="0.15">
      <c r="A88" s="169"/>
      <c r="B88" s="169"/>
      <c r="C88" s="195"/>
      <c r="D88" s="187"/>
      <c r="I88" s="189"/>
      <c r="J88" s="200" t="s">
        <v>167</v>
      </c>
      <c r="K88" s="217"/>
      <c r="L88" s="193"/>
      <c r="M88" s="193"/>
      <c r="N88" s="193"/>
      <c r="O88" s="193"/>
      <c r="P88" s="193"/>
      <c r="Q88" s="218"/>
      <c r="R88" s="193"/>
      <c r="S88" s="193"/>
      <c r="T88" s="193"/>
      <c r="U88" s="193"/>
      <c r="V88" s="193"/>
      <c r="W88" s="193"/>
      <c r="X88" s="193"/>
      <c r="Y88" s="193"/>
      <c r="Z88" s="192"/>
      <c r="AA88" s="203"/>
    </row>
    <row r="89" spans="1:27" ht="20.100000000000001" customHeight="1" x14ac:dyDescent="0.15">
      <c r="A89" s="169"/>
      <c r="B89" s="169"/>
      <c r="C89" s="206"/>
      <c r="D89" s="207"/>
      <c r="E89" s="207"/>
      <c r="F89" s="207"/>
      <c r="G89" s="207"/>
      <c r="H89" s="207"/>
      <c r="I89" s="219"/>
      <c r="J89" s="220"/>
      <c r="K89" s="221"/>
      <c r="L89" s="220"/>
      <c r="M89" s="220"/>
      <c r="N89" s="220"/>
      <c r="O89" s="220"/>
      <c r="P89" s="220"/>
      <c r="Q89" s="222"/>
      <c r="R89" s="220"/>
      <c r="S89" s="220"/>
      <c r="T89" s="220"/>
      <c r="U89" s="220"/>
      <c r="V89" s="220"/>
      <c r="W89" s="220"/>
      <c r="X89" s="220"/>
      <c r="Y89" s="220"/>
      <c r="Z89" s="207"/>
      <c r="AA89" s="203"/>
    </row>
    <row r="90" spans="1:27" ht="20.100000000000001" customHeight="1" x14ac:dyDescent="0.15">
      <c r="A90" s="169"/>
      <c r="B90" s="169"/>
      <c r="C90" s="192"/>
      <c r="D90" s="192"/>
      <c r="E90" s="192"/>
      <c r="F90" s="192"/>
      <c r="G90" s="192"/>
      <c r="H90" s="192"/>
      <c r="I90" s="211"/>
      <c r="J90" s="192"/>
      <c r="K90" s="223"/>
      <c r="L90" s="192"/>
      <c r="M90" s="192"/>
      <c r="N90" s="192"/>
      <c r="O90" s="192"/>
      <c r="P90" s="192"/>
      <c r="Q90" s="192"/>
      <c r="R90" s="192"/>
      <c r="S90" s="192"/>
      <c r="T90" s="192"/>
      <c r="U90" s="192"/>
      <c r="V90" s="192"/>
      <c r="W90" s="192"/>
      <c r="X90" s="192"/>
      <c r="Y90" s="192"/>
      <c r="Z90" s="192"/>
    </row>
    <row r="91" spans="1:27" ht="15.75" hidden="1" customHeight="1" x14ac:dyDescent="0.15">
      <c r="A91" s="169"/>
      <c r="B91" s="169"/>
      <c r="C91" s="192"/>
      <c r="D91" s="192"/>
      <c r="E91" s="192"/>
      <c r="F91" s="192"/>
      <c r="G91" s="192"/>
      <c r="H91" s="192"/>
      <c r="I91" s="211"/>
      <c r="J91" s="192"/>
      <c r="K91" s="223"/>
      <c r="L91" s="192"/>
      <c r="M91" s="192"/>
      <c r="N91" s="192"/>
      <c r="O91" s="192"/>
      <c r="P91" s="192"/>
      <c r="Q91" s="192"/>
      <c r="R91" s="192"/>
      <c r="S91" s="192"/>
      <c r="T91" s="192"/>
      <c r="U91" s="192"/>
      <c r="V91" s="192"/>
      <c r="W91" s="192"/>
      <c r="X91" s="192"/>
      <c r="Y91" s="192"/>
      <c r="Z91" s="192"/>
    </row>
    <row r="92" spans="1:27" ht="15.75" hidden="1" customHeight="1" x14ac:dyDescent="0.15">
      <c r="A92" s="169"/>
      <c r="B92" s="169"/>
      <c r="C92" s="192"/>
      <c r="D92" s="192"/>
      <c r="E92" s="192"/>
      <c r="F92" s="192"/>
      <c r="G92" s="192"/>
      <c r="H92" s="192"/>
      <c r="I92" s="211"/>
      <c r="J92" s="192"/>
      <c r="K92" s="223"/>
      <c r="L92" s="192"/>
      <c r="M92" s="192"/>
      <c r="N92" s="192"/>
      <c r="O92" s="192"/>
      <c r="P92" s="192"/>
      <c r="Q92" s="192"/>
      <c r="R92" s="192"/>
      <c r="S92" s="192"/>
      <c r="T92" s="192"/>
      <c r="U92" s="192"/>
      <c r="V92" s="192"/>
      <c r="W92" s="192"/>
      <c r="X92" s="192"/>
      <c r="Y92" s="192"/>
      <c r="Z92" s="192"/>
    </row>
    <row r="93" spans="1:27" ht="15.75" hidden="1" customHeight="1" x14ac:dyDescent="0.15">
      <c r="A93" s="169"/>
      <c r="B93" s="169"/>
      <c r="C93" s="192"/>
      <c r="D93" s="192"/>
      <c r="E93" s="192"/>
      <c r="F93" s="192"/>
      <c r="G93" s="192"/>
      <c r="H93" s="192"/>
      <c r="I93" s="211"/>
      <c r="J93" s="192"/>
      <c r="K93" s="223"/>
      <c r="L93" s="192"/>
      <c r="M93" s="192"/>
      <c r="N93" s="192"/>
      <c r="O93" s="192"/>
      <c r="P93" s="192"/>
      <c r="Q93" s="192"/>
      <c r="R93" s="192"/>
      <c r="S93" s="192"/>
      <c r="T93" s="192"/>
      <c r="U93" s="192"/>
      <c r="V93" s="192"/>
      <c r="W93" s="192"/>
      <c r="X93" s="192"/>
      <c r="Y93" s="192"/>
      <c r="Z93" s="192"/>
    </row>
    <row r="94" spans="1:27" ht="15.75" hidden="1" customHeight="1" x14ac:dyDescent="0.15">
      <c r="A94" s="169"/>
      <c r="B94" s="169"/>
      <c r="C94" s="192"/>
      <c r="D94" s="192"/>
      <c r="E94" s="192"/>
      <c r="F94" s="192"/>
      <c r="G94" s="192"/>
      <c r="H94" s="192"/>
      <c r="I94" s="211"/>
      <c r="J94" s="192"/>
      <c r="K94" s="223"/>
      <c r="L94" s="192"/>
      <c r="M94" s="192"/>
      <c r="N94" s="192"/>
      <c r="O94" s="192"/>
      <c r="P94" s="192"/>
      <c r="Q94" s="192"/>
      <c r="R94" s="192"/>
      <c r="S94" s="192"/>
      <c r="T94" s="192"/>
      <c r="U94" s="192"/>
      <c r="V94" s="192"/>
      <c r="W94" s="192"/>
      <c r="X94" s="192"/>
      <c r="Y94" s="192"/>
      <c r="Z94" s="192"/>
    </row>
    <row r="95" spans="1:27" ht="15.75" hidden="1" customHeight="1" x14ac:dyDescent="0.15">
      <c r="A95" s="169"/>
      <c r="B95" s="169"/>
      <c r="C95" s="192"/>
      <c r="D95" s="192"/>
      <c r="E95" s="192"/>
      <c r="F95" s="192"/>
      <c r="G95" s="192"/>
      <c r="H95" s="192"/>
      <c r="I95" s="211"/>
      <c r="J95" s="192"/>
      <c r="K95" s="223"/>
      <c r="L95" s="192"/>
      <c r="M95" s="192"/>
      <c r="N95" s="192"/>
      <c r="O95" s="192"/>
      <c r="P95" s="192"/>
      <c r="Q95" s="192"/>
      <c r="R95" s="192"/>
      <c r="S95" s="192"/>
      <c r="T95" s="192"/>
      <c r="U95" s="192"/>
      <c r="V95" s="192"/>
      <c r="W95" s="192"/>
      <c r="X95" s="192"/>
      <c r="Y95" s="192"/>
      <c r="Z95" s="192"/>
    </row>
    <row r="96" spans="1:27" ht="15.75" hidden="1" customHeight="1" x14ac:dyDescent="0.15">
      <c r="A96" s="169"/>
      <c r="B96" s="169"/>
      <c r="C96" s="192"/>
      <c r="D96" s="192"/>
      <c r="E96" s="192"/>
      <c r="F96" s="192"/>
      <c r="G96" s="192"/>
      <c r="H96" s="192"/>
      <c r="I96" s="211"/>
      <c r="J96" s="192"/>
      <c r="K96" s="223"/>
      <c r="L96" s="192"/>
      <c r="M96" s="192"/>
      <c r="N96" s="192"/>
      <c r="O96" s="192"/>
      <c r="P96" s="192"/>
      <c r="Q96" s="192"/>
      <c r="R96" s="192"/>
      <c r="S96" s="192"/>
      <c r="T96" s="192"/>
      <c r="U96" s="192"/>
      <c r="V96" s="192"/>
      <c r="W96" s="192"/>
      <c r="X96" s="192"/>
      <c r="Y96" s="192"/>
      <c r="Z96" s="192"/>
    </row>
    <row r="97" spans="1:26" ht="15.75" hidden="1" customHeight="1" x14ac:dyDescent="0.15">
      <c r="A97" s="169"/>
      <c r="B97" s="169"/>
      <c r="C97" s="192"/>
      <c r="D97" s="192"/>
      <c r="E97" s="192"/>
      <c r="F97" s="192"/>
      <c r="G97" s="192"/>
      <c r="H97" s="192"/>
      <c r="I97" s="211"/>
      <c r="J97" s="192"/>
      <c r="K97" s="223"/>
      <c r="L97" s="192"/>
      <c r="M97" s="192"/>
      <c r="N97" s="192"/>
      <c r="O97" s="192"/>
      <c r="P97" s="192"/>
      <c r="Q97" s="192"/>
      <c r="R97" s="192"/>
      <c r="S97" s="192"/>
      <c r="T97" s="192"/>
      <c r="U97" s="192"/>
      <c r="V97" s="192"/>
      <c r="W97" s="192"/>
      <c r="X97" s="192"/>
      <c r="Y97" s="192"/>
      <c r="Z97" s="192"/>
    </row>
    <row r="98" spans="1:26" ht="15.75" hidden="1" customHeight="1" x14ac:dyDescent="0.15">
      <c r="A98" s="169"/>
      <c r="B98" s="169"/>
      <c r="C98" s="192"/>
      <c r="D98" s="192"/>
      <c r="E98" s="192"/>
      <c r="F98" s="192"/>
      <c r="G98" s="192"/>
      <c r="H98" s="192"/>
      <c r="I98" s="211"/>
      <c r="J98" s="192"/>
      <c r="K98" s="223"/>
      <c r="L98" s="192"/>
      <c r="M98" s="192"/>
      <c r="N98" s="192"/>
      <c r="O98" s="192"/>
      <c r="P98" s="192"/>
      <c r="Q98" s="192"/>
      <c r="R98" s="192"/>
      <c r="S98" s="192"/>
      <c r="T98" s="192"/>
      <c r="U98" s="192"/>
      <c r="V98" s="192"/>
      <c r="W98" s="192"/>
      <c r="X98" s="192"/>
      <c r="Y98" s="192"/>
      <c r="Z98" s="192"/>
    </row>
    <row r="99" spans="1:26" ht="15.75" hidden="1" customHeight="1" x14ac:dyDescent="0.15">
      <c r="A99" s="169"/>
      <c r="B99" s="169"/>
      <c r="C99" s="192"/>
      <c r="D99" s="192"/>
      <c r="E99" s="192"/>
      <c r="F99" s="192"/>
      <c r="G99" s="192"/>
      <c r="H99" s="192"/>
      <c r="I99" s="211"/>
      <c r="J99" s="192"/>
      <c r="K99" s="223"/>
      <c r="L99" s="192"/>
      <c r="M99" s="192"/>
      <c r="N99" s="192"/>
      <c r="O99" s="192"/>
      <c r="P99" s="192"/>
      <c r="Q99" s="192"/>
      <c r="R99" s="192"/>
      <c r="S99" s="192"/>
      <c r="T99" s="192"/>
      <c r="U99" s="192"/>
      <c r="V99" s="192"/>
      <c r="W99" s="192"/>
      <c r="X99" s="192"/>
      <c r="Y99" s="192"/>
      <c r="Z99" s="192"/>
    </row>
    <row r="100" spans="1:26" ht="15.75" hidden="1" customHeight="1" x14ac:dyDescent="0.15">
      <c r="A100" s="169"/>
      <c r="B100" s="169"/>
      <c r="C100" s="192"/>
      <c r="D100" s="192"/>
      <c r="E100" s="192"/>
      <c r="F100" s="192"/>
      <c r="G100" s="192"/>
      <c r="H100" s="192"/>
      <c r="I100" s="211"/>
      <c r="J100" s="192"/>
      <c r="K100" s="223"/>
      <c r="L100" s="192"/>
      <c r="M100" s="192"/>
      <c r="N100" s="192"/>
      <c r="O100" s="192"/>
      <c r="P100" s="192"/>
      <c r="Q100" s="192"/>
      <c r="R100" s="192"/>
      <c r="S100" s="192"/>
      <c r="T100" s="192"/>
      <c r="U100" s="192"/>
      <c r="V100" s="192"/>
      <c r="W100" s="192"/>
      <c r="X100" s="192"/>
      <c r="Y100" s="192"/>
      <c r="Z100" s="192"/>
    </row>
    <row r="101" spans="1:26" ht="15.75" hidden="1" customHeight="1" x14ac:dyDescent="0.15">
      <c r="A101" s="169"/>
      <c r="B101" s="169"/>
      <c r="C101" s="192"/>
      <c r="D101" s="192"/>
      <c r="E101" s="192"/>
      <c r="F101" s="192"/>
      <c r="G101" s="192"/>
      <c r="H101" s="192"/>
      <c r="I101" s="211"/>
      <c r="J101" s="192"/>
      <c r="K101" s="223"/>
      <c r="L101" s="192"/>
      <c r="M101" s="192"/>
      <c r="N101" s="192"/>
      <c r="O101" s="192"/>
      <c r="P101" s="192"/>
      <c r="Q101" s="192"/>
      <c r="R101" s="192"/>
      <c r="S101" s="192"/>
      <c r="T101" s="192"/>
      <c r="U101" s="192"/>
      <c r="V101" s="192"/>
      <c r="W101" s="192"/>
      <c r="X101" s="192"/>
      <c r="Y101" s="192"/>
      <c r="Z101" s="192"/>
    </row>
    <row r="102" spans="1:26" ht="15.75" hidden="1" customHeight="1" x14ac:dyDescent="0.15">
      <c r="A102" s="169"/>
      <c r="B102" s="169"/>
      <c r="C102" s="192"/>
      <c r="D102" s="192"/>
      <c r="E102" s="192"/>
      <c r="F102" s="192"/>
      <c r="G102" s="192"/>
      <c r="H102" s="192"/>
      <c r="I102" s="211"/>
      <c r="J102" s="192"/>
      <c r="K102" s="223"/>
      <c r="L102" s="192"/>
      <c r="M102" s="192"/>
      <c r="N102" s="192"/>
      <c r="O102" s="192"/>
      <c r="P102" s="192"/>
      <c r="Q102" s="192"/>
      <c r="R102" s="192"/>
      <c r="S102" s="192"/>
      <c r="T102" s="192"/>
      <c r="U102" s="192"/>
      <c r="V102" s="192"/>
      <c r="W102" s="192"/>
      <c r="X102" s="192"/>
      <c r="Y102" s="192"/>
      <c r="Z102" s="192"/>
    </row>
    <row r="103" spans="1:26" ht="15.75" hidden="1" customHeight="1" x14ac:dyDescent="0.15">
      <c r="A103" s="169"/>
      <c r="B103" s="169"/>
      <c r="C103" s="192"/>
      <c r="D103" s="192"/>
      <c r="E103" s="192"/>
      <c r="F103" s="192"/>
      <c r="G103" s="192"/>
      <c r="H103" s="192"/>
      <c r="I103" s="211"/>
      <c r="J103" s="192"/>
      <c r="K103" s="223"/>
      <c r="L103" s="192"/>
      <c r="M103" s="192"/>
      <c r="N103" s="192"/>
      <c r="O103" s="192"/>
      <c r="P103" s="192"/>
      <c r="Q103" s="192"/>
      <c r="R103" s="192"/>
      <c r="S103" s="192"/>
      <c r="T103" s="192"/>
      <c r="U103" s="192"/>
      <c r="V103" s="192"/>
      <c r="W103" s="192"/>
      <c r="X103" s="192"/>
      <c r="Y103" s="192"/>
      <c r="Z103" s="192"/>
    </row>
    <row r="104" spans="1:26" ht="15.75" hidden="1" customHeight="1" x14ac:dyDescent="0.15">
      <c r="A104" s="169"/>
      <c r="B104" s="169"/>
      <c r="C104" s="192"/>
      <c r="D104" s="192"/>
      <c r="E104" s="192"/>
      <c r="F104" s="192"/>
      <c r="G104" s="192"/>
      <c r="H104" s="192"/>
      <c r="I104" s="211"/>
      <c r="J104" s="192"/>
      <c r="K104" s="223"/>
      <c r="L104" s="192"/>
      <c r="M104" s="192"/>
      <c r="N104" s="192"/>
      <c r="O104" s="192"/>
      <c r="P104" s="192"/>
      <c r="Q104" s="192"/>
      <c r="R104" s="192"/>
      <c r="S104" s="192"/>
      <c r="T104" s="192"/>
      <c r="U104" s="192"/>
      <c r="V104" s="192"/>
      <c r="W104" s="192"/>
      <c r="X104" s="192"/>
      <c r="Y104" s="192"/>
      <c r="Z104" s="192"/>
    </row>
    <row r="105" spans="1:26" ht="15.75" hidden="1" customHeight="1" x14ac:dyDescent="0.15">
      <c r="A105" s="169"/>
      <c r="B105" s="169"/>
      <c r="C105" s="192"/>
      <c r="D105" s="192"/>
      <c r="E105" s="192"/>
      <c r="F105" s="192"/>
      <c r="G105" s="192"/>
      <c r="H105" s="192"/>
      <c r="I105" s="211"/>
      <c r="J105" s="192"/>
      <c r="K105" s="223"/>
      <c r="L105" s="192"/>
      <c r="M105" s="192"/>
      <c r="N105" s="192"/>
      <c r="O105" s="192"/>
      <c r="P105" s="192"/>
      <c r="Q105" s="192"/>
      <c r="R105" s="192"/>
      <c r="S105" s="192"/>
      <c r="T105" s="192"/>
      <c r="U105" s="192"/>
      <c r="V105" s="192"/>
      <c r="W105" s="192"/>
      <c r="X105" s="192"/>
      <c r="Y105" s="192"/>
      <c r="Z105" s="192"/>
    </row>
    <row r="106" spans="1:26" ht="15.75" hidden="1" customHeight="1" x14ac:dyDescent="0.15">
      <c r="A106" s="169"/>
      <c r="B106" s="169"/>
      <c r="C106" s="192"/>
      <c r="D106" s="192"/>
      <c r="E106" s="192"/>
      <c r="F106" s="192"/>
      <c r="G106" s="192"/>
      <c r="H106" s="192"/>
      <c r="I106" s="211"/>
      <c r="J106" s="192"/>
      <c r="K106" s="223"/>
      <c r="L106" s="192"/>
      <c r="M106" s="192"/>
      <c r="N106" s="192"/>
      <c r="O106" s="192"/>
      <c r="P106" s="192"/>
      <c r="Q106" s="192"/>
      <c r="R106" s="192"/>
      <c r="S106" s="192"/>
      <c r="T106" s="192"/>
      <c r="U106" s="192"/>
      <c r="V106" s="192"/>
      <c r="W106" s="192"/>
      <c r="X106" s="192"/>
      <c r="Y106" s="192"/>
      <c r="Z106" s="192"/>
    </row>
    <row r="107" spans="1:26" ht="15.75" hidden="1" customHeight="1" x14ac:dyDescent="0.15">
      <c r="A107" s="169"/>
      <c r="B107" s="169"/>
      <c r="C107" s="192"/>
      <c r="D107" s="192"/>
      <c r="E107" s="192"/>
      <c r="F107" s="192"/>
      <c r="G107" s="192"/>
      <c r="H107" s="192"/>
      <c r="I107" s="211"/>
      <c r="J107" s="192"/>
      <c r="K107" s="223"/>
      <c r="L107" s="192"/>
      <c r="M107" s="192"/>
      <c r="N107" s="192"/>
      <c r="O107" s="192"/>
      <c r="P107" s="192"/>
      <c r="Q107" s="192"/>
      <c r="R107" s="192"/>
      <c r="S107" s="192"/>
      <c r="T107" s="192"/>
      <c r="U107" s="192"/>
      <c r="V107" s="192"/>
      <c r="W107" s="192"/>
      <c r="X107" s="192"/>
      <c r="Y107" s="192"/>
      <c r="Z107" s="192"/>
    </row>
    <row r="108" spans="1:26" ht="20.100000000000001" customHeight="1" x14ac:dyDescent="0.15">
      <c r="A108" s="169"/>
      <c r="B108" s="169"/>
      <c r="C108" s="192"/>
      <c r="D108" s="192"/>
      <c r="E108" s="192"/>
      <c r="F108" s="192"/>
      <c r="G108" s="192"/>
      <c r="H108" s="192"/>
      <c r="I108" s="211"/>
      <c r="J108" s="192"/>
      <c r="K108" s="223"/>
      <c r="L108" s="192"/>
      <c r="M108" s="192"/>
      <c r="N108" s="192"/>
      <c r="O108" s="192"/>
      <c r="P108" s="192"/>
      <c r="Q108" s="192"/>
      <c r="R108" s="192"/>
      <c r="S108" s="192"/>
      <c r="T108" s="192"/>
      <c r="U108" s="192"/>
      <c r="V108" s="192"/>
      <c r="W108" s="192"/>
      <c r="X108" s="192"/>
      <c r="Y108" s="192"/>
      <c r="Z108" s="192"/>
    </row>
    <row r="109" spans="1:26" ht="20.100000000000001" customHeight="1" x14ac:dyDescent="0.15">
      <c r="A109" s="169"/>
      <c r="B109" s="169"/>
      <c r="C109" s="179" t="s">
        <v>117</v>
      </c>
      <c r="D109" s="180"/>
      <c r="E109" s="180"/>
      <c r="F109" s="180"/>
      <c r="G109" s="180"/>
      <c r="H109" s="181"/>
      <c r="Q109" s="224"/>
    </row>
    <row r="110" spans="1:26" ht="15" customHeight="1" x14ac:dyDescent="0.15">
      <c r="A110" s="169"/>
      <c r="B110" s="169"/>
      <c r="C110" s="225"/>
      <c r="D110" s="226"/>
      <c r="E110" s="226"/>
      <c r="F110" s="226"/>
      <c r="G110" s="226"/>
      <c r="H110" s="226"/>
      <c r="I110" s="227"/>
      <c r="J110" s="184"/>
      <c r="K110" s="227"/>
      <c r="L110" s="184"/>
      <c r="M110" s="184"/>
      <c r="N110" s="184"/>
      <c r="O110" s="184"/>
      <c r="P110" s="184"/>
      <c r="Q110" s="228"/>
      <c r="R110" s="184"/>
      <c r="S110" s="184"/>
      <c r="T110" s="184"/>
      <c r="U110" s="184"/>
      <c r="V110" s="184"/>
      <c r="W110" s="184"/>
      <c r="X110" s="184"/>
      <c r="Y110" s="184"/>
      <c r="Z110" s="185"/>
    </row>
    <row r="111" spans="1:26" ht="20.100000000000001" customHeight="1" x14ac:dyDescent="0.15">
      <c r="A111" s="169"/>
      <c r="B111" s="169"/>
      <c r="C111" s="225"/>
      <c r="D111" s="229" t="s">
        <v>262</v>
      </c>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191"/>
    </row>
    <row r="112" spans="1:26" ht="20.100000000000001" customHeight="1" x14ac:dyDescent="0.15">
      <c r="A112" s="169"/>
      <c r="B112" s="169"/>
      <c r="C112" s="186"/>
      <c r="D112" s="187">
        <v>1</v>
      </c>
      <c r="E112" s="167" t="s">
        <v>118</v>
      </c>
      <c r="I112" s="100"/>
      <c r="J112" s="100"/>
      <c r="K112" s="100"/>
      <c r="L112" s="100"/>
      <c r="M112" s="100"/>
      <c r="N112" s="100"/>
      <c r="O112" s="100"/>
      <c r="P112" s="100"/>
      <c r="Q112" s="143"/>
      <c r="R112" s="100"/>
      <c r="S112" s="100"/>
      <c r="T112" s="100"/>
      <c r="U112" s="100"/>
      <c r="V112" s="100"/>
      <c r="W112" s="100"/>
      <c r="X112" s="100"/>
      <c r="Y112" s="100"/>
      <c r="Z112" s="191"/>
    </row>
    <row r="113" spans="1:26" ht="20.100000000000001" customHeight="1" x14ac:dyDescent="0.15">
      <c r="A113" s="169"/>
      <c r="B113" s="169"/>
      <c r="C113" s="186"/>
      <c r="D113" s="187"/>
      <c r="E113" s="192"/>
      <c r="F113" s="192"/>
      <c r="G113" s="192"/>
      <c r="H113" s="192"/>
      <c r="I113" s="198"/>
      <c r="J113" s="194" t="s">
        <v>119</v>
      </c>
      <c r="K113" s="217"/>
      <c r="L113" s="193"/>
      <c r="M113" s="193"/>
      <c r="N113" s="193"/>
      <c r="O113" s="193"/>
      <c r="P113" s="193"/>
      <c r="Q113" s="230"/>
      <c r="R113" s="193"/>
      <c r="S113" s="193"/>
      <c r="T113" s="193"/>
      <c r="U113" s="193"/>
      <c r="V113" s="193"/>
      <c r="W113" s="193"/>
      <c r="X113" s="193"/>
      <c r="Y113" s="193"/>
      <c r="Z113" s="191"/>
    </row>
    <row r="114" spans="1:26" ht="20.100000000000001" customHeight="1" x14ac:dyDescent="0.15">
      <c r="A114" s="169">
        <f>IFERROR(IF(AND(TRIM($I114)&lt;&gt;"", NOT(OR(IFERROR(SEARCH(" ",$I114),0)&gt;0, IFERROR(SEARCH("　",$I114),0)&gt;0))),1001,0),3)</f>
        <v>0</v>
      </c>
      <c r="B114" s="169"/>
      <c r="C114" s="186"/>
      <c r="D114" s="187">
        <f>D112+1</f>
        <v>2</v>
      </c>
      <c r="E114" s="167" t="s">
        <v>130</v>
      </c>
      <c r="I114" s="100"/>
      <c r="J114" s="100"/>
      <c r="K114" s="100"/>
      <c r="L114" s="100"/>
      <c r="M114" s="100"/>
      <c r="N114" s="100"/>
      <c r="O114" s="100"/>
      <c r="P114" s="100"/>
      <c r="Q114" s="100"/>
      <c r="R114" s="100"/>
      <c r="S114" s="100"/>
      <c r="T114" s="100"/>
      <c r="U114" s="100"/>
      <c r="V114" s="100"/>
      <c r="W114" s="100"/>
      <c r="X114" s="100"/>
      <c r="Y114" s="100"/>
      <c r="Z114" s="191"/>
    </row>
    <row r="115" spans="1:26" ht="20.100000000000001" customHeight="1" x14ac:dyDescent="0.15">
      <c r="A115" s="169"/>
      <c r="B115" s="169"/>
      <c r="C115" s="186"/>
      <c r="D115" s="187"/>
      <c r="E115" s="192"/>
      <c r="F115" s="192"/>
      <c r="G115" s="192"/>
      <c r="H115" s="192"/>
      <c r="I115" s="198"/>
      <c r="J115" s="194" t="s">
        <v>101</v>
      </c>
      <c r="K115" s="194"/>
      <c r="L115" s="194"/>
      <c r="M115" s="194"/>
      <c r="N115" s="194"/>
      <c r="O115" s="194"/>
      <c r="P115" s="194"/>
      <c r="Q115" s="194"/>
      <c r="R115" s="194"/>
      <c r="S115" s="194"/>
      <c r="T115" s="194"/>
      <c r="U115" s="194"/>
      <c r="V115" s="194"/>
      <c r="W115" s="194"/>
      <c r="X115" s="194"/>
      <c r="Y115" s="194"/>
      <c r="Z115" s="191"/>
    </row>
    <row r="116" spans="1:26" ht="20.100000000000001" customHeight="1" x14ac:dyDescent="0.15">
      <c r="A116" s="169">
        <f>IFERROR(IF(OR(TRIM($I116)="", NOT(OR(IFERROR(SEARCH(" ",$I116),0)&gt;0, IFERROR(SEARCH("　",$I116),0)&gt;0))),1001,0),3)</f>
        <v>1001</v>
      </c>
      <c r="B116" s="169"/>
      <c r="C116" s="186"/>
      <c r="D116" s="187">
        <f>D114+1</f>
        <v>3</v>
      </c>
      <c r="E116" s="167" t="s">
        <v>131</v>
      </c>
      <c r="I116" s="100"/>
      <c r="J116" s="100"/>
      <c r="K116" s="100"/>
      <c r="L116" s="100"/>
      <c r="M116" s="100"/>
      <c r="N116" s="100"/>
      <c r="O116" s="100"/>
      <c r="P116" s="100"/>
      <c r="Q116" s="100"/>
      <c r="R116" s="100"/>
      <c r="S116" s="100"/>
      <c r="T116" s="100"/>
      <c r="U116" s="100"/>
      <c r="V116" s="100"/>
      <c r="W116" s="100"/>
      <c r="X116" s="100"/>
      <c r="Y116" s="100"/>
      <c r="Z116" s="191"/>
    </row>
    <row r="117" spans="1:26" ht="20.100000000000001" customHeight="1" x14ac:dyDescent="0.15">
      <c r="A117" s="169"/>
      <c r="B117" s="169"/>
      <c r="C117" s="186"/>
      <c r="D117" s="192"/>
      <c r="E117" s="192"/>
      <c r="F117" s="192"/>
      <c r="G117" s="192"/>
      <c r="H117" s="192"/>
      <c r="I117" s="198"/>
      <c r="J117" s="194" t="s">
        <v>103</v>
      </c>
      <c r="K117" s="194"/>
      <c r="L117" s="194"/>
      <c r="M117" s="194"/>
      <c r="N117" s="194"/>
      <c r="O117" s="194"/>
      <c r="P117" s="194"/>
      <c r="Q117" s="194"/>
      <c r="R117" s="194"/>
      <c r="S117" s="194"/>
      <c r="T117" s="194"/>
      <c r="U117" s="194"/>
      <c r="V117" s="194"/>
      <c r="W117" s="194"/>
      <c r="X117" s="194"/>
      <c r="Y117" s="194"/>
      <c r="Z117" s="191"/>
    </row>
    <row r="118" spans="1:26" ht="20.100000000000001" customHeight="1" x14ac:dyDescent="0.15">
      <c r="A118" s="169"/>
      <c r="B118" s="169"/>
      <c r="C118" s="186"/>
      <c r="D118" s="187">
        <f>D116+1</f>
        <v>4</v>
      </c>
      <c r="E118" s="167" t="s">
        <v>96</v>
      </c>
      <c r="I118" s="141"/>
      <c r="J118" s="142"/>
      <c r="K118" s="142"/>
      <c r="L118" s="142"/>
      <c r="M118" s="142"/>
      <c r="N118" s="192"/>
      <c r="O118" s="192"/>
      <c r="P118" s="192"/>
      <c r="Q118" s="192"/>
      <c r="R118" s="192"/>
      <c r="S118" s="192"/>
      <c r="T118" s="192"/>
      <c r="U118" s="192"/>
      <c r="V118" s="192"/>
      <c r="W118" s="192"/>
      <c r="X118" s="192"/>
      <c r="Y118" s="192"/>
      <c r="Z118" s="191"/>
    </row>
    <row r="119" spans="1:26" ht="20.100000000000001" customHeight="1" x14ac:dyDescent="0.15">
      <c r="A119" s="169"/>
      <c r="B119" s="169"/>
      <c r="C119" s="186"/>
      <c r="D119" s="187"/>
      <c r="E119" s="192"/>
      <c r="F119" s="192"/>
      <c r="G119" s="192"/>
      <c r="H119" s="192"/>
      <c r="I119" s="189"/>
      <c r="J119" s="194" t="s">
        <v>170</v>
      </c>
      <c r="K119" s="193"/>
      <c r="L119" s="193"/>
      <c r="M119" s="193"/>
      <c r="N119" s="193"/>
      <c r="O119" s="193"/>
      <c r="P119" s="193"/>
      <c r="Q119" s="193"/>
      <c r="R119" s="193"/>
      <c r="S119" s="193"/>
      <c r="T119" s="193"/>
      <c r="U119" s="193"/>
      <c r="V119" s="193"/>
      <c r="W119" s="193"/>
      <c r="X119" s="193"/>
      <c r="Y119" s="193"/>
      <c r="Z119" s="191"/>
    </row>
    <row r="120" spans="1:26" ht="20.100000000000001" customHeight="1" x14ac:dyDescent="0.15">
      <c r="A120" s="169">
        <f>IFERROR(IF(AND(TRIM($I120)&lt;&gt;"", AND(OR(ISERROR(FIND("@"&amp;LEFT($I120,3)&amp;"@", 都道府県3))=FALSE, ISERROR(FIND("@"&amp;LEFT($I120,4)&amp;"@",都道府県4))=FALSE))=FALSE),1001,0),3)</f>
        <v>0</v>
      </c>
      <c r="B120" s="169"/>
      <c r="C120" s="186"/>
      <c r="D120" s="187">
        <f>D118+1</f>
        <v>5</v>
      </c>
      <c r="E120" s="167" t="s">
        <v>97</v>
      </c>
      <c r="I120" s="138"/>
      <c r="J120" s="138"/>
      <c r="K120" s="138"/>
      <c r="L120" s="138"/>
      <c r="M120" s="138"/>
      <c r="N120" s="138"/>
      <c r="O120" s="138"/>
      <c r="P120" s="138"/>
      <c r="Q120" s="139"/>
      <c r="R120" s="138"/>
      <c r="S120" s="138"/>
      <c r="T120" s="138"/>
      <c r="U120" s="138"/>
      <c r="V120" s="138"/>
      <c r="W120" s="138"/>
      <c r="X120" s="138"/>
      <c r="Y120" s="138"/>
      <c r="Z120" s="191"/>
    </row>
    <row r="121" spans="1:26" ht="20.100000000000001" customHeight="1" x14ac:dyDescent="0.15">
      <c r="A121" s="169"/>
      <c r="B121" s="169"/>
      <c r="C121" s="186"/>
      <c r="D121" s="187"/>
      <c r="E121" s="192"/>
      <c r="F121" s="192"/>
      <c r="G121" s="192"/>
      <c r="H121" s="192"/>
      <c r="I121" s="189"/>
      <c r="J121" s="194" t="s">
        <v>132</v>
      </c>
      <c r="K121" s="193"/>
      <c r="L121" s="193"/>
      <c r="M121" s="193"/>
      <c r="N121" s="193"/>
      <c r="O121" s="193"/>
      <c r="P121" s="193"/>
      <c r="Q121" s="193"/>
      <c r="R121" s="193"/>
      <c r="S121" s="193"/>
      <c r="T121" s="193"/>
      <c r="U121" s="193"/>
      <c r="V121" s="193"/>
      <c r="W121" s="193"/>
      <c r="X121" s="193"/>
      <c r="Y121" s="193"/>
      <c r="Z121" s="191"/>
    </row>
    <row r="122" spans="1:26" ht="20.100000000000001" customHeight="1" x14ac:dyDescent="0.15">
      <c r="A122" s="169">
        <f>IFERROR(IF(NOT(AND(TRIM($I122)&lt;&gt;"",ISNUMBER(VALUE(SUBSTITUTE($I122,"-",""))), IFERROR(SEARCH("-",$I122),0)&gt;0)),1001,0),3)</f>
        <v>1001</v>
      </c>
      <c r="B122" s="169"/>
      <c r="C122" s="186"/>
      <c r="D122" s="187">
        <f>D120+1</f>
        <v>6</v>
      </c>
      <c r="E122" s="167" t="s">
        <v>104</v>
      </c>
      <c r="I122" s="100"/>
      <c r="J122" s="100"/>
      <c r="K122" s="100"/>
      <c r="L122" s="100"/>
      <c r="M122" s="100"/>
      <c r="O122" s="199" t="s">
        <v>105</v>
      </c>
      <c r="P122" s="1"/>
      <c r="Q122" s="167" t="s">
        <v>106</v>
      </c>
      <c r="Y122" s="193"/>
      <c r="Z122" s="191"/>
    </row>
    <row r="123" spans="1:26" ht="20.100000000000001" customHeight="1" x14ac:dyDescent="0.15">
      <c r="A123" s="169"/>
      <c r="B123" s="169"/>
      <c r="C123" s="195"/>
      <c r="D123" s="192"/>
      <c r="E123" s="192"/>
      <c r="F123" s="192"/>
      <c r="G123" s="192"/>
      <c r="H123" s="192"/>
      <c r="I123" s="189"/>
      <c r="J123" s="194" t="s">
        <v>107</v>
      </c>
      <c r="K123" s="193"/>
      <c r="L123" s="193"/>
      <c r="M123" s="193"/>
      <c r="N123" s="193"/>
      <c r="O123" s="193"/>
      <c r="P123" s="193"/>
      <c r="Q123" s="193"/>
      <c r="R123" s="193"/>
      <c r="S123" s="193"/>
      <c r="T123" s="193"/>
      <c r="U123" s="193"/>
      <c r="V123" s="193"/>
      <c r="W123" s="193"/>
      <c r="X123" s="193"/>
      <c r="Y123" s="193"/>
      <c r="Z123" s="191"/>
    </row>
    <row r="124" spans="1:26" ht="20.100000000000001" customHeight="1" x14ac:dyDescent="0.15">
      <c r="A124" s="169">
        <f>IFERROR(IF(AND(TRIM($I124)&lt;&gt;"", NOT(AND(ISNUMBER(VALUE(SUBSTITUTE($I124,"-",""))), IFERROR(SEARCH("-",$I124),0)&gt;0))),1001,0),3)</f>
        <v>0</v>
      </c>
      <c r="B124" s="169"/>
      <c r="C124" s="186"/>
      <c r="D124" s="187">
        <f>D122+1</f>
        <v>7</v>
      </c>
      <c r="E124" s="167" t="s">
        <v>108</v>
      </c>
      <c r="I124" s="100"/>
      <c r="J124" s="100"/>
      <c r="K124" s="100"/>
      <c r="L124" s="100"/>
      <c r="M124" s="100"/>
      <c r="N124" s="193"/>
      <c r="O124" s="193"/>
      <c r="P124" s="193"/>
      <c r="Q124" s="193"/>
      <c r="R124" s="193"/>
      <c r="S124" s="193"/>
      <c r="T124" s="193"/>
      <c r="U124" s="193"/>
      <c r="V124" s="193"/>
      <c r="W124" s="193"/>
      <c r="X124" s="193"/>
      <c r="Y124" s="193"/>
      <c r="Z124" s="191"/>
    </row>
    <row r="125" spans="1:26" ht="20.100000000000001" customHeight="1" x14ac:dyDescent="0.15">
      <c r="A125" s="169"/>
      <c r="B125" s="169"/>
      <c r="C125" s="195"/>
      <c r="D125" s="192"/>
      <c r="E125" s="192"/>
      <c r="F125" s="192"/>
      <c r="G125" s="192"/>
      <c r="H125" s="192"/>
      <c r="I125" s="189"/>
      <c r="J125" s="194" t="s">
        <v>133</v>
      </c>
      <c r="K125" s="193"/>
      <c r="L125" s="193"/>
      <c r="M125" s="193"/>
      <c r="N125" s="193"/>
      <c r="O125" s="193"/>
      <c r="P125" s="193"/>
      <c r="Q125" s="193"/>
      <c r="R125" s="193"/>
      <c r="S125" s="193"/>
      <c r="T125" s="193"/>
      <c r="U125" s="193"/>
      <c r="V125" s="193"/>
      <c r="W125" s="193"/>
      <c r="X125" s="193"/>
      <c r="Y125" s="193"/>
      <c r="Z125" s="191"/>
    </row>
    <row r="126" spans="1:26" ht="20.100000000000001" customHeight="1" x14ac:dyDescent="0.15">
      <c r="A126" s="169">
        <f>IFERROR(IF(AND(TRIM($I126)&lt;&gt;"", NOT(IFERROR(SEARCH("@",$I126),0)&gt;0)),1001,0),3)</f>
        <v>0</v>
      </c>
      <c r="B126" s="169"/>
      <c r="C126" s="186"/>
      <c r="D126" s="187">
        <f>D124+1</f>
        <v>8</v>
      </c>
      <c r="E126" s="167" t="s">
        <v>109</v>
      </c>
      <c r="I126" s="100"/>
      <c r="J126" s="100"/>
      <c r="K126" s="100"/>
      <c r="L126" s="100"/>
      <c r="M126" s="100"/>
      <c r="N126" s="100"/>
      <c r="O126" s="100"/>
      <c r="P126" s="100"/>
      <c r="Q126" s="140"/>
      <c r="R126" s="100"/>
      <c r="S126" s="100"/>
      <c r="T126" s="100"/>
      <c r="U126" s="100"/>
      <c r="V126" s="100"/>
      <c r="W126" s="100"/>
      <c r="X126" s="100"/>
      <c r="Y126" s="100"/>
      <c r="Z126" s="191"/>
    </row>
    <row r="127" spans="1:26" ht="20.100000000000001" customHeight="1" x14ac:dyDescent="0.15">
      <c r="A127" s="169"/>
      <c r="B127" s="169"/>
      <c r="C127" s="195"/>
      <c r="D127" s="192"/>
      <c r="E127" s="192"/>
      <c r="F127" s="192"/>
      <c r="G127" s="192"/>
      <c r="H127" s="192"/>
      <c r="I127" s="189"/>
      <c r="J127" s="200" t="s">
        <v>168</v>
      </c>
      <c r="K127" s="217"/>
      <c r="L127" s="193"/>
      <c r="M127" s="193"/>
      <c r="N127" s="193"/>
      <c r="O127" s="193"/>
      <c r="P127" s="193"/>
      <c r="Q127" s="218"/>
      <c r="R127" s="193"/>
      <c r="S127" s="193"/>
      <c r="T127" s="193"/>
      <c r="U127" s="193"/>
      <c r="V127" s="193"/>
      <c r="W127" s="193"/>
      <c r="X127" s="193"/>
      <c r="Y127" s="193"/>
      <c r="Z127" s="191"/>
    </row>
    <row r="128" spans="1:26" ht="20.100000000000001" customHeight="1" x14ac:dyDescent="0.15">
      <c r="A128" s="169"/>
      <c r="B128" s="169"/>
      <c r="C128" s="206"/>
      <c r="D128" s="207"/>
      <c r="E128" s="207"/>
      <c r="F128" s="207"/>
      <c r="G128" s="207"/>
      <c r="H128" s="207"/>
      <c r="I128" s="209"/>
      <c r="J128" s="208"/>
      <c r="K128" s="209"/>
      <c r="L128" s="208"/>
      <c r="M128" s="208"/>
      <c r="N128" s="208"/>
      <c r="O128" s="208"/>
      <c r="P128" s="208"/>
      <c r="Q128" s="231"/>
      <c r="R128" s="208"/>
      <c r="S128" s="208"/>
      <c r="T128" s="208"/>
      <c r="U128" s="208"/>
      <c r="V128" s="208"/>
      <c r="W128" s="208"/>
      <c r="X128" s="208"/>
      <c r="Y128" s="208"/>
      <c r="Z128" s="210"/>
    </row>
    <row r="129" spans="1:26" ht="20.100000000000001" customHeight="1" x14ac:dyDescent="0.15">
      <c r="A129" s="169"/>
      <c r="B129" s="169"/>
      <c r="C129" s="192"/>
      <c r="D129" s="192"/>
      <c r="E129" s="192"/>
      <c r="F129" s="192"/>
      <c r="G129" s="192"/>
      <c r="H129" s="192"/>
      <c r="I129" s="212"/>
      <c r="J129" s="212"/>
      <c r="K129" s="212"/>
      <c r="L129" s="212"/>
      <c r="M129" s="212"/>
      <c r="N129" s="212"/>
      <c r="O129" s="212"/>
      <c r="P129" s="212"/>
      <c r="Q129" s="232"/>
      <c r="R129" s="212"/>
      <c r="S129" s="212"/>
      <c r="T129" s="212"/>
      <c r="U129" s="212"/>
      <c r="V129" s="212"/>
      <c r="W129" s="212"/>
      <c r="X129" s="212"/>
      <c r="Y129" s="212"/>
      <c r="Z129" s="192"/>
    </row>
    <row r="130" spans="1:26" ht="15.75" hidden="1" customHeight="1" x14ac:dyDescent="0.15">
      <c r="A130" s="169"/>
      <c r="B130" s="169"/>
      <c r="C130" s="192"/>
      <c r="D130" s="192"/>
      <c r="E130" s="192"/>
      <c r="F130" s="192"/>
      <c r="G130" s="192"/>
      <c r="H130" s="192"/>
      <c r="I130" s="212"/>
      <c r="J130" s="212"/>
      <c r="K130" s="212"/>
      <c r="L130" s="212"/>
      <c r="M130" s="212"/>
      <c r="N130" s="212"/>
      <c r="O130" s="212"/>
      <c r="P130" s="212"/>
      <c r="Q130" s="232"/>
      <c r="R130" s="212"/>
      <c r="S130" s="212"/>
      <c r="T130" s="212"/>
      <c r="U130" s="212"/>
      <c r="V130" s="212"/>
      <c r="W130" s="212"/>
      <c r="X130" s="212"/>
      <c r="Y130" s="212"/>
      <c r="Z130" s="192"/>
    </row>
    <row r="131" spans="1:26" ht="15.75" hidden="1" customHeight="1" x14ac:dyDescent="0.15">
      <c r="A131" s="169"/>
      <c r="B131" s="169"/>
      <c r="C131" s="192"/>
      <c r="D131" s="192"/>
      <c r="E131" s="192"/>
      <c r="F131" s="192"/>
      <c r="G131" s="192"/>
      <c r="H131" s="192"/>
      <c r="I131" s="212"/>
      <c r="J131" s="212"/>
      <c r="K131" s="212"/>
      <c r="L131" s="212"/>
      <c r="M131" s="212"/>
      <c r="N131" s="212"/>
      <c r="O131" s="212"/>
      <c r="P131" s="212"/>
      <c r="Q131" s="232"/>
      <c r="R131" s="212"/>
      <c r="S131" s="212"/>
      <c r="T131" s="212"/>
      <c r="U131" s="212"/>
      <c r="V131" s="212"/>
      <c r="W131" s="212"/>
      <c r="X131" s="212"/>
      <c r="Y131" s="212"/>
      <c r="Z131" s="192"/>
    </row>
    <row r="132" spans="1:26" ht="15.75" hidden="1" customHeight="1" x14ac:dyDescent="0.15">
      <c r="A132" s="169"/>
      <c r="B132" s="169"/>
      <c r="C132" s="192"/>
      <c r="D132" s="192"/>
      <c r="E132" s="192"/>
      <c r="F132" s="192"/>
      <c r="G132" s="192"/>
      <c r="H132" s="192"/>
      <c r="I132" s="212"/>
      <c r="J132" s="212"/>
      <c r="K132" s="212"/>
      <c r="L132" s="212"/>
      <c r="M132" s="212"/>
      <c r="N132" s="212"/>
      <c r="O132" s="212"/>
      <c r="P132" s="212"/>
      <c r="Q132" s="232"/>
      <c r="R132" s="212"/>
      <c r="S132" s="212"/>
      <c r="T132" s="212"/>
      <c r="U132" s="212"/>
      <c r="V132" s="212"/>
      <c r="W132" s="212"/>
      <c r="X132" s="212"/>
      <c r="Y132" s="212"/>
      <c r="Z132" s="192"/>
    </row>
    <row r="133" spans="1:26" ht="15.75" hidden="1" customHeight="1" x14ac:dyDescent="0.15">
      <c r="A133" s="169"/>
      <c r="B133" s="169"/>
      <c r="C133" s="192"/>
      <c r="D133" s="192"/>
      <c r="E133" s="192"/>
      <c r="F133" s="192"/>
      <c r="G133" s="192"/>
      <c r="H133" s="192"/>
      <c r="I133" s="212"/>
      <c r="J133" s="212"/>
      <c r="K133" s="212"/>
      <c r="L133" s="212"/>
      <c r="M133" s="212"/>
      <c r="N133" s="212"/>
      <c r="O133" s="212"/>
      <c r="P133" s="212"/>
      <c r="Q133" s="232"/>
      <c r="R133" s="212"/>
      <c r="S133" s="212"/>
      <c r="T133" s="212"/>
      <c r="U133" s="212"/>
      <c r="V133" s="212"/>
      <c r="W133" s="212"/>
      <c r="X133" s="212"/>
      <c r="Y133" s="212"/>
      <c r="Z133" s="192"/>
    </row>
    <row r="134" spans="1:26" ht="15.75" hidden="1" customHeight="1" x14ac:dyDescent="0.15">
      <c r="A134" s="169"/>
      <c r="B134" s="169"/>
      <c r="C134" s="192"/>
      <c r="D134" s="192"/>
      <c r="E134" s="192"/>
      <c r="F134" s="192"/>
      <c r="G134" s="192"/>
      <c r="H134" s="192"/>
      <c r="I134" s="212"/>
      <c r="J134" s="212"/>
      <c r="K134" s="212"/>
      <c r="L134" s="212"/>
      <c r="M134" s="212"/>
      <c r="N134" s="212"/>
      <c r="O134" s="212"/>
      <c r="P134" s="212"/>
      <c r="Q134" s="232"/>
      <c r="R134" s="212"/>
      <c r="S134" s="212"/>
      <c r="T134" s="212"/>
      <c r="U134" s="212"/>
      <c r="V134" s="212"/>
      <c r="W134" s="212"/>
      <c r="X134" s="212"/>
      <c r="Y134" s="212"/>
      <c r="Z134" s="192"/>
    </row>
    <row r="135" spans="1:26" ht="15.75" hidden="1" customHeight="1" x14ac:dyDescent="0.15">
      <c r="A135" s="169"/>
      <c r="B135" s="169"/>
      <c r="C135" s="192"/>
      <c r="D135" s="192"/>
      <c r="E135" s="192"/>
      <c r="F135" s="192"/>
      <c r="G135" s="192"/>
      <c r="H135" s="192"/>
      <c r="I135" s="212"/>
      <c r="J135" s="212"/>
      <c r="K135" s="212"/>
      <c r="L135" s="212"/>
      <c r="M135" s="212"/>
      <c r="N135" s="212"/>
      <c r="O135" s="212"/>
      <c r="P135" s="212"/>
      <c r="Q135" s="232"/>
      <c r="R135" s="212"/>
      <c r="S135" s="212"/>
      <c r="T135" s="212"/>
      <c r="U135" s="212"/>
      <c r="V135" s="212"/>
      <c r="W135" s="212"/>
      <c r="X135" s="212"/>
      <c r="Y135" s="212"/>
      <c r="Z135" s="192"/>
    </row>
    <row r="136" spans="1:26" ht="15.75" hidden="1" customHeight="1" x14ac:dyDescent="0.15">
      <c r="A136" s="169"/>
      <c r="B136" s="169"/>
      <c r="C136" s="192"/>
      <c r="D136" s="192"/>
      <c r="E136" s="192"/>
      <c r="F136" s="192"/>
      <c r="G136" s="192"/>
      <c r="H136" s="192"/>
      <c r="I136" s="212"/>
      <c r="J136" s="212"/>
      <c r="K136" s="212"/>
      <c r="L136" s="212"/>
      <c r="M136" s="212"/>
      <c r="N136" s="212"/>
      <c r="O136" s="212"/>
      <c r="P136" s="212"/>
      <c r="Q136" s="232"/>
      <c r="R136" s="212"/>
      <c r="S136" s="212"/>
      <c r="T136" s="212"/>
      <c r="U136" s="212"/>
      <c r="V136" s="212"/>
      <c r="W136" s="212"/>
      <c r="X136" s="212"/>
      <c r="Y136" s="212"/>
      <c r="Z136" s="192"/>
    </row>
    <row r="137" spans="1:26" ht="15.75" hidden="1" customHeight="1" x14ac:dyDescent="0.15">
      <c r="A137" s="169"/>
      <c r="B137" s="169"/>
      <c r="C137" s="192"/>
      <c r="D137" s="192"/>
      <c r="E137" s="192"/>
      <c r="F137" s="192"/>
      <c r="G137" s="192"/>
      <c r="H137" s="192"/>
      <c r="I137" s="212"/>
      <c r="J137" s="212"/>
      <c r="K137" s="212"/>
      <c r="L137" s="212"/>
      <c r="M137" s="212"/>
      <c r="N137" s="212"/>
      <c r="O137" s="212"/>
      <c r="P137" s="212"/>
      <c r="Q137" s="232"/>
      <c r="R137" s="212"/>
      <c r="S137" s="212"/>
      <c r="T137" s="212"/>
      <c r="U137" s="212"/>
      <c r="V137" s="212"/>
      <c r="W137" s="212"/>
      <c r="X137" s="212"/>
      <c r="Y137" s="212"/>
      <c r="Z137" s="192"/>
    </row>
    <row r="138" spans="1:26" ht="15.75" hidden="1" customHeight="1" x14ac:dyDescent="0.15">
      <c r="A138" s="169"/>
      <c r="B138" s="169"/>
      <c r="C138" s="192"/>
      <c r="D138" s="192"/>
      <c r="E138" s="192"/>
      <c r="F138" s="192"/>
      <c r="G138" s="192"/>
      <c r="H138" s="192"/>
      <c r="I138" s="212"/>
      <c r="J138" s="212"/>
      <c r="K138" s="212"/>
      <c r="L138" s="212"/>
      <c r="M138" s="212"/>
      <c r="N138" s="212"/>
      <c r="O138" s="212"/>
      <c r="P138" s="212"/>
      <c r="Q138" s="232"/>
      <c r="R138" s="212"/>
      <c r="S138" s="212"/>
      <c r="T138" s="212"/>
      <c r="U138" s="212"/>
      <c r="V138" s="212"/>
      <c r="W138" s="212"/>
      <c r="X138" s="212"/>
      <c r="Y138" s="212"/>
      <c r="Z138" s="192"/>
    </row>
    <row r="139" spans="1:26" ht="15.75" hidden="1" customHeight="1" x14ac:dyDescent="0.15">
      <c r="A139" s="169"/>
      <c r="B139" s="169"/>
      <c r="C139" s="192"/>
      <c r="D139" s="192"/>
      <c r="E139" s="192"/>
      <c r="F139" s="192"/>
      <c r="G139" s="192"/>
      <c r="H139" s="192"/>
      <c r="I139" s="212"/>
      <c r="J139" s="212"/>
      <c r="K139" s="212"/>
      <c r="L139" s="212"/>
      <c r="M139" s="212"/>
      <c r="N139" s="212"/>
      <c r="O139" s="212"/>
      <c r="P139" s="212"/>
      <c r="Q139" s="232"/>
      <c r="R139" s="212"/>
      <c r="S139" s="212"/>
      <c r="T139" s="212"/>
      <c r="U139" s="212"/>
      <c r="V139" s="212"/>
      <c r="W139" s="212"/>
      <c r="X139" s="212"/>
      <c r="Y139" s="212"/>
      <c r="Z139" s="192"/>
    </row>
    <row r="140" spans="1:26" ht="15.75" hidden="1" customHeight="1" x14ac:dyDescent="0.15">
      <c r="A140" s="169"/>
      <c r="B140" s="169"/>
      <c r="C140" s="192"/>
      <c r="D140" s="192"/>
      <c r="E140" s="192"/>
      <c r="F140" s="192"/>
      <c r="G140" s="192"/>
      <c r="H140" s="192"/>
      <c r="I140" s="212"/>
      <c r="J140" s="212"/>
      <c r="K140" s="212"/>
      <c r="L140" s="212"/>
      <c r="M140" s="212"/>
      <c r="N140" s="212"/>
      <c r="O140" s="212"/>
      <c r="P140" s="212"/>
      <c r="Q140" s="232"/>
      <c r="R140" s="212"/>
      <c r="S140" s="212"/>
      <c r="T140" s="212"/>
      <c r="U140" s="212"/>
      <c r="V140" s="212"/>
      <c r="W140" s="212"/>
      <c r="X140" s="212"/>
      <c r="Y140" s="212"/>
      <c r="Z140" s="192"/>
    </row>
    <row r="141" spans="1:26" ht="15.75" hidden="1" customHeight="1" x14ac:dyDescent="0.15">
      <c r="A141" s="169"/>
      <c r="B141" s="169"/>
      <c r="C141" s="192"/>
      <c r="D141" s="192"/>
      <c r="E141" s="192"/>
      <c r="F141" s="192"/>
      <c r="G141" s="192"/>
      <c r="H141" s="192"/>
      <c r="I141" s="212"/>
      <c r="J141" s="212"/>
      <c r="K141" s="212"/>
      <c r="L141" s="212"/>
      <c r="M141" s="212"/>
      <c r="N141" s="212"/>
      <c r="O141" s="212"/>
      <c r="P141" s="212"/>
      <c r="Q141" s="232"/>
      <c r="R141" s="212"/>
      <c r="S141" s="212"/>
      <c r="T141" s="212"/>
      <c r="U141" s="212"/>
      <c r="V141" s="212"/>
      <c r="W141" s="212"/>
      <c r="X141" s="212"/>
      <c r="Y141" s="212"/>
      <c r="Z141" s="192"/>
    </row>
    <row r="142" spans="1:26" ht="15.75" hidden="1" customHeight="1" x14ac:dyDescent="0.15">
      <c r="A142" s="169"/>
      <c r="B142" s="169"/>
      <c r="C142" s="192"/>
      <c r="D142" s="192"/>
      <c r="E142" s="192"/>
      <c r="F142" s="192"/>
      <c r="G142" s="192"/>
      <c r="H142" s="192"/>
      <c r="I142" s="212"/>
      <c r="J142" s="212"/>
      <c r="K142" s="212"/>
      <c r="L142" s="212"/>
      <c r="M142" s="212"/>
      <c r="N142" s="212"/>
      <c r="O142" s="212"/>
      <c r="P142" s="212"/>
      <c r="Q142" s="232"/>
      <c r="R142" s="212"/>
      <c r="S142" s="212"/>
      <c r="T142" s="212"/>
      <c r="U142" s="212"/>
      <c r="V142" s="212"/>
      <c r="W142" s="212"/>
      <c r="X142" s="212"/>
      <c r="Y142" s="212"/>
      <c r="Z142" s="192"/>
    </row>
    <row r="143" spans="1:26" ht="15.75" hidden="1" customHeight="1" x14ac:dyDescent="0.15">
      <c r="A143" s="169"/>
      <c r="B143" s="169"/>
      <c r="C143" s="192"/>
      <c r="D143" s="192"/>
      <c r="E143" s="192"/>
      <c r="F143" s="192"/>
      <c r="G143" s="192"/>
      <c r="H143" s="192"/>
      <c r="I143" s="212"/>
      <c r="J143" s="212"/>
      <c r="K143" s="212"/>
      <c r="L143" s="212"/>
      <c r="M143" s="212"/>
      <c r="N143" s="212"/>
      <c r="O143" s="212"/>
      <c r="P143" s="212"/>
      <c r="Q143" s="232"/>
      <c r="R143" s="212"/>
      <c r="S143" s="212"/>
      <c r="T143" s="212"/>
      <c r="U143" s="212"/>
      <c r="V143" s="212"/>
      <c r="W143" s="212"/>
      <c r="X143" s="212"/>
      <c r="Y143" s="212"/>
      <c r="Z143" s="192"/>
    </row>
    <row r="144" spans="1:26" ht="15.75" hidden="1" customHeight="1" x14ac:dyDescent="0.15">
      <c r="A144" s="169"/>
      <c r="B144" s="169"/>
      <c r="C144" s="192"/>
      <c r="D144" s="192"/>
      <c r="E144" s="192"/>
      <c r="F144" s="192"/>
      <c r="G144" s="192"/>
      <c r="H144" s="192"/>
      <c r="I144" s="212"/>
      <c r="J144" s="212"/>
      <c r="K144" s="212"/>
      <c r="L144" s="212"/>
      <c r="M144" s="212"/>
      <c r="N144" s="212"/>
      <c r="O144" s="212"/>
      <c r="P144" s="212"/>
      <c r="Q144" s="232"/>
      <c r="R144" s="212"/>
      <c r="S144" s="212"/>
      <c r="T144" s="212"/>
      <c r="U144" s="212"/>
      <c r="V144" s="212"/>
      <c r="W144" s="212"/>
      <c r="X144" s="212"/>
      <c r="Y144" s="212"/>
      <c r="Z144" s="192"/>
    </row>
    <row r="145" spans="1:26" ht="15.75" hidden="1" customHeight="1" x14ac:dyDescent="0.15">
      <c r="A145" s="169"/>
      <c r="B145" s="169"/>
      <c r="C145" s="192"/>
      <c r="D145" s="192"/>
      <c r="E145" s="192"/>
      <c r="F145" s="192"/>
      <c r="G145" s="192"/>
      <c r="H145" s="192"/>
      <c r="I145" s="212"/>
      <c r="J145" s="212"/>
      <c r="K145" s="212"/>
      <c r="L145" s="212"/>
      <c r="M145" s="212"/>
      <c r="N145" s="212"/>
      <c r="O145" s="212"/>
      <c r="P145" s="212"/>
      <c r="Q145" s="232"/>
      <c r="R145" s="212"/>
      <c r="S145" s="212"/>
      <c r="T145" s="212"/>
      <c r="U145" s="212"/>
      <c r="V145" s="212"/>
      <c r="W145" s="212"/>
      <c r="X145" s="212"/>
      <c r="Y145" s="212"/>
      <c r="Z145" s="192"/>
    </row>
    <row r="146" spans="1:26" ht="15.75" hidden="1" customHeight="1" x14ac:dyDescent="0.15">
      <c r="A146" s="169"/>
      <c r="B146" s="169"/>
      <c r="C146" s="192"/>
      <c r="D146" s="192"/>
      <c r="E146" s="192"/>
      <c r="F146" s="192"/>
      <c r="G146" s="192"/>
      <c r="H146" s="192"/>
      <c r="I146" s="212"/>
      <c r="J146" s="212"/>
      <c r="K146" s="212"/>
      <c r="L146" s="212"/>
      <c r="M146" s="212"/>
      <c r="N146" s="212"/>
      <c r="O146" s="212"/>
      <c r="P146" s="212"/>
      <c r="Q146" s="232"/>
      <c r="R146" s="212"/>
      <c r="S146" s="212"/>
      <c r="T146" s="212"/>
      <c r="U146" s="212"/>
      <c r="V146" s="212"/>
      <c r="W146" s="212"/>
      <c r="X146" s="212"/>
      <c r="Y146" s="212"/>
      <c r="Z146" s="192"/>
    </row>
    <row r="147" spans="1:26" ht="15.75" hidden="1" customHeight="1" x14ac:dyDescent="0.15">
      <c r="A147" s="169"/>
      <c r="B147" s="169"/>
      <c r="C147" s="192"/>
      <c r="D147" s="192"/>
      <c r="E147" s="192"/>
      <c r="F147" s="192"/>
      <c r="G147" s="192"/>
      <c r="H147" s="192"/>
      <c r="I147" s="212"/>
      <c r="J147" s="212"/>
      <c r="K147" s="212"/>
      <c r="L147" s="212"/>
      <c r="M147" s="212"/>
      <c r="N147" s="212"/>
      <c r="O147" s="212"/>
      <c r="P147" s="212"/>
      <c r="Q147" s="232"/>
      <c r="R147" s="212"/>
      <c r="S147" s="212"/>
      <c r="T147" s="212"/>
      <c r="U147" s="212"/>
      <c r="V147" s="212"/>
      <c r="W147" s="212"/>
      <c r="X147" s="212"/>
      <c r="Y147" s="212"/>
      <c r="Z147" s="192"/>
    </row>
    <row r="148" spans="1:26" ht="15.75" hidden="1" customHeight="1" x14ac:dyDescent="0.15">
      <c r="A148" s="169"/>
      <c r="B148" s="169"/>
      <c r="C148" s="192"/>
      <c r="D148" s="192"/>
      <c r="E148" s="192"/>
      <c r="F148" s="192"/>
      <c r="G148" s="192"/>
      <c r="H148" s="192"/>
      <c r="I148" s="212"/>
      <c r="J148" s="212"/>
      <c r="K148" s="212"/>
      <c r="L148" s="212"/>
      <c r="M148" s="212"/>
      <c r="N148" s="212"/>
      <c r="O148" s="212"/>
      <c r="P148" s="212"/>
      <c r="Q148" s="232"/>
      <c r="R148" s="212"/>
      <c r="S148" s="212"/>
      <c r="T148" s="212"/>
      <c r="U148" s="212"/>
      <c r="V148" s="212"/>
      <c r="W148" s="212"/>
      <c r="X148" s="212"/>
      <c r="Y148" s="212"/>
      <c r="Z148" s="192"/>
    </row>
    <row r="149" spans="1:26" ht="20.100000000000001" customHeight="1" x14ac:dyDescent="0.15">
      <c r="A149" s="169"/>
      <c r="B149" s="169"/>
      <c r="C149" s="192"/>
      <c r="D149" s="192"/>
      <c r="E149" s="192"/>
      <c r="F149" s="192"/>
      <c r="G149" s="192"/>
      <c r="H149" s="192"/>
      <c r="I149" s="212"/>
      <c r="J149" s="192"/>
      <c r="K149" s="192"/>
      <c r="L149" s="192"/>
      <c r="M149" s="192"/>
      <c r="N149" s="192"/>
      <c r="O149" s="192"/>
      <c r="P149" s="192"/>
      <c r="Q149" s="233"/>
      <c r="R149" s="192"/>
      <c r="S149" s="192"/>
      <c r="T149" s="192"/>
      <c r="U149" s="192"/>
      <c r="V149" s="192"/>
      <c r="W149" s="192"/>
      <c r="X149" s="192"/>
      <c r="Y149" s="192"/>
      <c r="Z149" s="192"/>
    </row>
    <row r="150" spans="1:26" ht="20.100000000000001" customHeight="1" x14ac:dyDescent="0.15">
      <c r="A150" s="169"/>
      <c r="B150" s="169"/>
      <c r="C150" s="179" t="s">
        <v>120</v>
      </c>
      <c r="D150" s="180"/>
      <c r="E150" s="180"/>
      <c r="F150" s="180"/>
      <c r="G150" s="180"/>
      <c r="H150" s="181"/>
      <c r="I150" s="213"/>
      <c r="K150" s="213"/>
    </row>
    <row r="151" spans="1:26" ht="20.100000000000001" customHeight="1" x14ac:dyDescent="0.15">
      <c r="A151" s="169"/>
      <c r="B151" s="169"/>
      <c r="C151" s="182"/>
      <c r="D151" s="183"/>
      <c r="E151" s="183"/>
      <c r="F151" s="183"/>
      <c r="G151" s="183"/>
      <c r="H151" s="183"/>
      <c r="I151" s="184"/>
      <c r="J151" s="184"/>
      <c r="K151" s="184"/>
      <c r="L151" s="184"/>
      <c r="M151" s="184"/>
      <c r="N151" s="184"/>
      <c r="O151" s="184"/>
      <c r="P151" s="184"/>
      <c r="Q151" s="184"/>
      <c r="R151" s="184"/>
      <c r="S151" s="184"/>
      <c r="T151" s="184"/>
      <c r="U151" s="184"/>
      <c r="V151" s="184"/>
      <c r="W151" s="184"/>
      <c r="X151" s="184"/>
      <c r="Y151" s="184"/>
      <c r="Z151" s="185"/>
    </row>
    <row r="152" spans="1:26" ht="20.100000000000001" customHeight="1" x14ac:dyDescent="0.15">
      <c r="A152" s="169"/>
      <c r="B152" s="169"/>
      <c r="C152" s="182"/>
      <c r="D152" s="234" t="s">
        <v>121</v>
      </c>
      <c r="E152" s="214"/>
      <c r="F152" s="214"/>
      <c r="G152" s="214"/>
      <c r="H152" s="214"/>
      <c r="I152" s="214"/>
      <c r="J152" s="214"/>
      <c r="K152" s="214"/>
      <c r="L152" s="214"/>
      <c r="M152" s="214"/>
      <c r="N152" s="214"/>
      <c r="O152" s="214"/>
      <c r="P152" s="214"/>
      <c r="Q152" s="214"/>
      <c r="R152" s="214"/>
      <c r="S152" s="214"/>
      <c r="T152" s="214"/>
      <c r="U152" s="214"/>
      <c r="V152" s="214"/>
      <c r="W152" s="214"/>
      <c r="X152" s="193"/>
      <c r="Y152" s="192"/>
      <c r="Z152" s="191"/>
    </row>
    <row r="153" spans="1:26" ht="20.100000000000001" customHeight="1" x14ac:dyDescent="0.15">
      <c r="A153" s="169">
        <f>IFERROR(IF(AND($I153&lt;&gt;"しない", $I153&lt;&gt;"する"),1001,0),3)</f>
        <v>0</v>
      </c>
      <c r="B153" s="169"/>
      <c r="C153" s="186"/>
      <c r="D153" s="187">
        <v>1</v>
      </c>
      <c r="E153" s="192" t="s">
        <v>122</v>
      </c>
      <c r="F153" s="192"/>
      <c r="G153" s="192"/>
      <c r="H153" s="192"/>
      <c r="I153" s="100" t="s">
        <v>123</v>
      </c>
      <c r="J153" s="112"/>
      <c r="K153" s="112"/>
      <c r="L153" s="112"/>
      <c r="M153" s="112"/>
      <c r="N153" s="192"/>
      <c r="O153" s="192"/>
      <c r="P153" s="192"/>
      <c r="Q153" s="192"/>
      <c r="R153" s="192"/>
      <c r="S153" s="192"/>
      <c r="T153" s="192"/>
      <c r="U153" s="192"/>
      <c r="Z153" s="235"/>
    </row>
    <row r="154" spans="1:26" ht="20.100000000000001" customHeight="1" x14ac:dyDescent="0.15">
      <c r="A154" s="169"/>
      <c r="B154" s="169"/>
      <c r="C154" s="195"/>
      <c r="D154" s="192"/>
      <c r="E154" s="192"/>
      <c r="F154" s="192"/>
      <c r="G154" s="192"/>
      <c r="H154" s="192"/>
      <c r="I154" s="236"/>
      <c r="J154" s="194" t="s">
        <v>43</v>
      </c>
      <c r="K154" s="194"/>
      <c r="L154" s="194"/>
      <c r="M154" s="194"/>
      <c r="N154" s="194"/>
      <c r="O154" s="194"/>
      <c r="P154" s="194"/>
      <c r="Q154" s="194"/>
      <c r="R154" s="194"/>
      <c r="S154" s="194"/>
      <c r="T154" s="194"/>
      <c r="U154" s="192"/>
      <c r="Z154" s="235"/>
    </row>
    <row r="155" spans="1:26" ht="20.100000000000001" customHeight="1" x14ac:dyDescent="0.15">
      <c r="A155" s="169">
        <f>IFERROR(IF(AND($I153="する",OR(TRIM($I155)="", NOT(OR(IFERROR(SEARCH(" ",$I155),0)&gt;0, IFERROR(SEARCH("　",$I155),0)&gt;0)))),1001,0),3)</f>
        <v>0</v>
      </c>
      <c r="B155" s="169"/>
      <c r="C155" s="186"/>
      <c r="D155" s="187">
        <v>2</v>
      </c>
      <c r="E155" s="167" t="s">
        <v>130</v>
      </c>
      <c r="I155" s="100"/>
      <c r="J155" s="100"/>
      <c r="K155" s="100"/>
      <c r="L155" s="100"/>
      <c r="M155" s="100"/>
      <c r="N155" s="100"/>
      <c r="O155" s="100"/>
      <c r="P155" s="100"/>
      <c r="Q155" s="100"/>
      <c r="R155" s="100"/>
      <c r="S155" s="100"/>
      <c r="T155" s="100"/>
      <c r="U155" s="100"/>
      <c r="V155" s="100"/>
      <c r="W155" s="100"/>
      <c r="X155" s="100"/>
      <c r="Y155" s="100"/>
      <c r="Z155" s="191"/>
    </row>
    <row r="156" spans="1:26" ht="20.100000000000001" customHeight="1" x14ac:dyDescent="0.15">
      <c r="A156" s="169"/>
      <c r="B156" s="169"/>
      <c r="C156" s="186"/>
      <c r="D156" s="187"/>
      <c r="E156" s="192"/>
      <c r="F156" s="192"/>
      <c r="G156" s="192"/>
      <c r="H156" s="192"/>
      <c r="I156" s="198"/>
      <c r="J156" s="194" t="s">
        <v>101</v>
      </c>
      <c r="K156" s="194"/>
      <c r="L156" s="194"/>
      <c r="M156" s="194"/>
      <c r="N156" s="194"/>
      <c r="O156" s="194"/>
      <c r="P156" s="194"/>
      <c r="Q156" s="194"/>
      <c r="R156" s="194"/>
      <c r="S156" s="194"/>
      <c r="T156" s="194"/>
      <c r="U156" s="194"/>
      <c r="V156" s="194"/>
      <c r="W156" s="194"/>
      <c r="X156" s="194"/>
      <c r="Y156" s="194"/>
      <c r="Z156" s="191"/>
    </row>
    <row r="157" spans="1:26" ht="20.100000000000001" customHeight="1" x14ac:dyDescent="0.15">
      <c r="A157" s="169">
        <f>IFERROR(IF(AND($I153="する",OR(TRIM($I157)="", NOT(OR(IFERROR(SEARCH(" ",$I157),0)&gt;0, IFERROR(SEARCH("　",$I157),0)&gt;0)))),1001,0),3)</f>
        <v>0</v>
      </c>
      <c r="B157" s="169"/>
      <c r="C157" s="186"/>
      <c r="D157" s="187">
        <v>3</v>
      </c>
      <c r="E157" s="167" t="s">
        <v>131</v>
      </c>
      <c r="I157" s="100"/>
      <c r="J157" s="100"/>
      <c r="K157" s="100"/>
      <c r="L157" s="100"/>
      <c r="M157" s="100"/>
      <c r="N157" s="100"/>
      <c r="O157" s="100"/>
      <c r="P157" s="100"/>
      <c r="Q157" s="100"/>
      <c r="R157" s="100"/>
      <c r="S157" s="100"/>
      <c r="T157" s="100"/>
      <c r="U157" s="100"/>
      <c r="V157" s="100"/>
      <c r="W157" s="100"/>
      <c r="X157" s="100"/>
      <c r="Y157" s="100"/>
      <c r="Z157" s="191"/>
    </row>
    <row r="158" spans="1:26" ht="20.100000000000001" customHeight="1" x14ac:dyDescent="0.15">
      <c r="A158" s="169"/>
      <c r="B158" s="169"/>
      <c r="C158" s="195"/>
      <c r="D158" s="192"/>
      <c r="E158" s="192"/>
      <c r="F158" s="192"/>
      <c r="G158" s="192"/>
      <c r="H158" s="192"/>
      <c r="I158" s="198"/>
      <c r="J158" s="194" t="s">
        <v>103</v>
      </c>
      <c r="K158" s="194"/>
      <c r="L158" s="194"/>
      <c r="M158" s="194"/>
      <c r="N158" s="194"/>
      <c r="O158" s="194"/>
      <c r="P158" s="194"/>
      <c r="Q158" s="194"/>
      <c r="R158" s="194"/>
      <c r="S158" s="194"/>
      <c r="T158" s="194"/>
      <c r="U158" s="194"/>
      <c r="V158" s="194"/>
      <c r="W158" s="194"/>
      <c r="X158" s="194"/>
      <c r="Y158" s="194"/>
      <c r="Z158" s="191"/>
    </row>
    <row r="159" spans="1:26" ht="20.100000000000001" customHeight="1" x14ac:dyDescent="0.15">
      <c r="A159" s="169">
        <f>IFERROR(IF(AND($I153="する",OR(TRIM($I159)="", LEN($I159)&lt;&gt;8, NOT(ISNUMBER(VALUE($I159))), IFERROR(SEARCH("-", $I159),0)&gt;0)),1001,0),3)</f>
        <v>0</v>
      </c>
      <c r="B159" s="169"/>
      <c r="C159" s="186"/>
      <c r="D159" s="187">
        <v>4</v>
      </c>
      <c r="E159" s="167" t="s">
        <v>124</v>
      </c>
      <c r="I159" s="100"/>
      <c r="J159" s="100"/>
      <c r="K159" s="100"/>
      <c r="L159" s="100"/>
      <c r="M159" s="100"/>
      <c r="N159" s="192"/>
      <c r="O159" s="192"/>
      <c r="P159" s="192"/>
      <c r="Q159" s="192"/>
      <c r="R159" s="192"/>
      <c r="S159" s="192"/>
      <c r="T159" s="192"/>
      <c r="U159" s="192"/>
      <c r="V159" s="192"/>
      <c r="W159" s="192"/>
      <c r="X159" s="192"/>
      <c r="Y159" s="192"/>
      <c r="Z159" s="191"/>
    </row>
    <row r="160" spans="1:26" ht="20.100000000000001" customHeight="1" x14ac:dyDescent="0.15">
      <c r="A160" s="169"/>
      <c r="B160" s="169"/>
      <c r="C160" s="195"/>
      <c r="D160" s="192"/>
      <c r="E160" s="192"/>
      <c r="F160" s="192"/>
      <c r="G160" s="192"/>
      <c r="H160" s="192"/>
      <c r="I160" s="189"/>
      <c r="J160" s="194" t="s">
        <v>156</v>
      </c>
      <c r="K160" s="193"/>
      <c r="L160" s="193"/>
      <c r="M160" s="193"/>
      <c r="N160" s="193"/>
      <c r="O160" s="193"/>
      <c r="P160" s="193"/>
      <c r="Q160" s="193"/>
      <c r="R160" s="193"/>
      <c r="S160" s="193"/>
      <c r="T160" s="193"/>
      <c r="U160" s="193"/>
      <c r="V160" s="193"/>
      <c r="W160" s="193"/>
      <c r="X160" s="193"/>
      <c r="Y160" s="193"/>
      <c r="Z160" s="191"/>
    </row>
    <row r="161" spans="1:27" ht="20.100000000000001" customHeight="1" x14ac:dyDescent="0.15">
      <c r="A161" s="169">
        <f>IFERROR(IF(AND($I153="する",TRIM($I161)=""),1001,0),3)</f>
        <v>0</v>
      </c>
      <c r="B161" s="169"/>
      <c r="C161" s="186"/>
      <c r="D161" s="187">
        <v>5</v>
      </c>
      <c r="E161" s="167" t="s">
        <v>96</v>
      </c>
      <c r="I161" s="141"/>
      <c r="J161" s="142"/>
      <c r="K161" s="142"/>
      <c r="L161" s="142"/>
      <c r="M161" s="142"/>
      <c r="N161" s="192"/>
      <c r="O161" s="192"/>
      <c r="P161" s="192"/>
      <c r="Q161" s="192"/>
      <c r="R161" s="192"/>
      <c r="S161" s="192"/>
      <c r="T161" s="192"/>
      <c r="U161" s="192"/>
      <c r="V161" s="192"/>
      <c r="W161" s="192"/>
      <c r="X161" s="192"/>
      <c r="Y161" s="192"/>
      <c r="Z161" s="191"/>
    </row>
    <row r="162" spans="1:27" ht="20.100000000000001" customHeight="1" x14ac:dyDescent="0.15">
      <c r="A162" s="169"/>
      <c r="B162" s="169"/>
      <c r="C162" s="186"/>
      <c r="D162" s="187"/>
      <c r="E162" s="192"/>
      <c r="F162" s="192"/>
      <c r="G162" s="192"/>
      <c r="H162" s="192"/>
      <c r="I162" s="189"/>
      <c r="J162" s="194" t="s">
        <v>169</v>
      </c>
      <c r="K162" s="193"/>
      <c r="L162" s="193"/>
      <c r="M162" s="193"/>
      <c r="N162" s="193"/>
      <c r="O162" s="193"/>
      <c r="P162" s="193"/>
      <c r="Q162" s="193"/>
      <c r="R162" s="193"/>
      <c r="S162" s="193"/>
      <c r="T162" s="193"/>
      <c r="U162" s="193"/>
      <c r="V162" s="193"/>
      <c r="W162" s="193"/>
      <c r="X162" s="193"/>
      <c r="Y162" s="193"/>
      <c r="Z162" s="191"/>
    </row>
    <row r="163" spans="1:27" ht="20.100000000000001" customHeight="1" x14ac:dyDescent="0.15">
      <c r="A163" s="169">
        <f>IFERROR(IF(AND($I153="する",AND($I163&lt;&gt;"", OR(ISERROR(FIND("@"&amp;LEFT($I163,3)&amp;"@", 都道府県3))=FALSE, ISERROR(FIND("@"&amp;LEFT($I163,4)&amp;"@",都道府県4))=FALSE))=FALSE),1001,0),3)</f>
        <v>0</v>
      </c>
      <c r="B163" s="169"/>
      <c r="C163" s="186"/>
      <c r="D163" s="187">
        <v>6</v>
      </c>
      <c r="E163" s="167" t="s">
        <v>97</v>
      </c>
      <c r="I163" s="138"/>
      <c r="J163" s="138"/>
      <c r="K163" s="138"/>
      <c r="L163" s="138"/>
      <c r="M163" s="138"/>
      <c r="N163" s="138"/>
      <c r="O163" s="138"/>
      <c r="P163" s="138"/>
      <c r="Q163" s="139"/>
      <c r="R163" s="138"/>
      <c r="S163" s="138"/>
      <c r="T163" s="138"/>
      <c r="U163" s="138"/>
      <c r="V163" s="138"/>
      <c r="W163" s="138"/>
      <c r="X163" s="138"/>
      <c r="Y163" s="138"/>
      <c r="Z163" s="191"/>
    </row>
    <row r="164" spans="1:27" ht="20.100000000000001" customHeight="1" x14ac:dyDescent="0.15">
      <c r="A164" s="169"/>
      <c r="B164" s="169"/>
      <c r="C164" s="186"/>
      <c r="D164" s="187"/>
      <c r="E164" s="192"/>
      <c r="F164" s="192"/>
      <c r="G164" s="192"/>
      <c r="H164" s="192"/>
      <c r="I164" s="189"/>
      <c r="J164" s="194" t="s">
        <v>98</v>
      </c>
      <c r="K164" s="193"/>
      <c r="L164" s="193"/>
      <c r="M164" s="193"/>
      <c r="N164" s="193"/>
      <c r="O164" s="193"/>
      <c r="P164" s="193"/>
      <c r="Q164" s="193"/>
      <c r="R164" s="193"/>
      <c r="S164" s="193"/>
      <c r="T164" s="193"/>
      <c r="U164" s="193"/>
      <c r="V164" s="193"/>
      <c r="W164" s="193"/>
      <c r="X164" s="193"/>
      <c r="Y164" s="193"/>
      <c r="Z164" s="191"/>
    </row>
    <row r="165" spans="1:27" ht="20.100000000000001" customHeight="1" x14ac:dyDescent="0.15">
      <c r="A165" s="169">
        <f>IFERROR(IF(AND($I153="する",NOT(AND(TRIM($I165)&lt;&gt;"",ISNUMBER(VALUE(SUBSTITUTE($I165,"-",""))),IFERROR(SEARCH("-",$I165),0)&gt;0))),1001,0),3)</f>
        <v>0</v>
      </c>
      <c r="B165" s="169"/>
      <c r="C165" s="186"/>
      <c r="D165" s="187">
        <v>7</v>
      </c>
      <c r="E165" s="167" t="s">
        <v>104</v>
      </c>
      <c r="I165" s="100"/>
      <c r="J165" s="100"/>
      <c r="K165" s="100"/>
      <c r="L165" s="100"/>
      <c r="M165" s="100"/>
      <c r="Y165" s="193"/>
      <c r="Z165" s="191"/>
    </row>
    <row r="166" spans="1:27" ht="20.100000000000001" customHeight="1" x14ac:dyDescent="0.15">
      <c r="A166" s="169"/>
      <c r="B166" s="169"/>
      <c r="C166" s="195"/>
      <c r="D166" s="192"/>
      <c r="E166" s="192"/>
      <c r="F166" s="192"/>
      <c r="G166" s="192"/>
      <c r="H166" s="192"/>
      <c r="I166" s="189"/>
      <c r="J166" s="194" t="s">
        <v>107</v>
      </c>
      <c r="K166" s="193"/>
      <c r="L166" s="193"/>
      <c r="M166" s="193"/>
      <c r="N166" s="193"/>
      <c r="O166" s="193"/>
      <c r="P166" s="193"/>
      <c r="Q166" s="193"/>
      <c r="R166" s="193"/>
      <c r="S166" s="193"/>
      <c r="T166" s="193"/>
      <c r="U166" s="193"/>
      <c r="V166" s="193"/>
      <c r="W166" s="193"/>
      <c r="X166" s="193"/>
      <c r="Y166" s="193"/>
      <c r="Z166" s="191"/>
    </row>
    <row r="167" spans="1:27" ht="20.100000000000001" customHeight="1" x14ac:dyDescent="0.15">
      <c r="A167" s="169">
        <f>IFERROR(IF(AND($I153="する",AND(TRIM($I167)&lt;&gt;"",NOT(AND(ISNUMBER(VALUE(SUBSTITUTE($I167,"-",""))),IFERROR(SEARCH("-",$I167),0)&gt;0)))),1001,0),3)</f>
        <v>0</v>
      </c>
      <c r="B167" s="169"/>
      <c r="C167" s="186"/>
      <c r="D167" s="187">
        <v>8</v>
      </c>
      <c r="E167" s="167" t="s">
        <v>108</v>
      </c>
      <c r="I167" s="100"/>
      <c r="J167" s="100"/>
      <c r="K167" s="100"/>
      <c r="L167" s="100"/>
      <c r="M167" s="100"/>
      <c r="N167" s="193"/>
      <c r="O167" s="193"/>
      <c r="P167" s="193"/>
      <c r="Q167" s="193"/>
      <c r="R167" s="193"/>
      <c r="S167" s="193"/>
      <c r="T167" s="193"/>
      <c r="U167" s="193"/>
      <c r="V167" s="193"/>
      <c r="W167" s="193"/>
      <c r="X167" s="193"/>
      <c r="Y167" s="193"/>
      <c r="Z167" s="191"/>
    </row>
    <row r="168" spans="1:27" ht="20.100000000000001" customHeight="1" x14ac:dyDescent="0.15">
      <c r="A168" s="169"/>
      <c r="B168" s="169"/>
      <c r="C168" s="195"/>
      <c r="D168" s="192"/>
      <c r="E168" s="192"/>
      <c r="F168" s="192"/>
      <c r="G168" s="192"/>
      <c r="H168" s="192"/>
      <c r="I168" s="189"/>
      <c r="J168" s="194" t="s">
        <v>107</v>
      </c>
      <c r="K168" s="193"/>
      <c r="L168" s="193"/>
      <c r="M168" s="193"/>
      <c r="N168" s="193"/>
      <c r="O168" s="193"/>
      <c r="P168" s="193"/>
      <c r="Q168" s="193"/>
      <c r="R168" s="193"/>
      <c r="S168" s="193"/>
      <c r="T168" s="193"/>
      <c r="U168" s="193"/>
      <c r="V168" s="193"/>
      <c r="W168" s="193"/>
      <c r="X168" s="193"/>
      <c r="Y168" s="193"/>
      <c r="Z168" s="191"/>
    </row>
    <row r="169" spans="1:27" ht="20.100000000000001" customHeight="1" x14ac:dyDescent="0.15">
      <c r="A169" s="169">
        <f>IFERROR(IF(AND($I153="する",AND(TRIM($I169)&lt;&gt;"", NOT(IFERROR(SEARCH("@",$I169),0)&gt;0))),1001,0),3)</f>
        <v>0</v>
      </c>
      <c r="B169" s="169"/>
      <c r="C169" s="186"/>
      <c r="D169" s="187">
        <v>9</v>
      </c>
      <c r="E169" s="167" t="s">
        <v>109</v>
      </c>
      <c r="I169" s="100"/>
      <c r="J169" s="100"/>
      <c r="K169" s="100"/>
      <c r="L169" s="100"/>
      <c r="M169" s="100"/>
      <c r="N169" s="100"/>
      <c r="O169" s="100"/>
      <c r="P169" s="100"/>
      <c r="Q169" s="140"/>
      <c r="R169" s="100"/>
      <c r="S169" s="100"/>
      <c r="T169" s="100"/>
      <c r="U169" s="100"/>
      <c r="V169" s="100"/>
      <c r="W169" s="100"/>
      <c r="X169" s="100"/>
      <c r="Y169" s="100"/>
      <c r="Z169" s="191"/>
    </row>
    <row r="170" spans="1:27" ht="20.100000000000001" customHeight="1" x14ac:dyDescent="0.15">
      <c r="A170" s="169"/>
      <c r="B170" s="169"/>
      <c r="C170" s="195"/>
      <c r="D170" s="192"/>
      <c r="E170" s="192"/>
      <c r="F170" s="192"/>
      <c r="G170" s="192"/>
      <c r="H170" s="192"/>
      <c r="I170" s="189"/>
      <c r="J170" s="200" t="s">
        <v>167</v>
      </c>
      <c r="K170" s="217"/>
      <c r="L170" s="193"/>
      <c r="M170" s="193"/>
      <c r="N170" s="193"/>
      <c r="O170" s="193"/>
      <c r="P170" s="193"/>
      <c r="Q170" s="218"/>
      <c r="R170" s="193"/>
      <c r="S170" s="193"/>
      <c r="T170" s="193"/>
      <c r="U170" s="193"/>
      <c r="V170" s="193"/>
      <c r="W170" s="193"/>
      <c r="X170" s="193"/>
      <c r="Y170" s="193"/>
      <c r="Z170" s="191"/>
    </row>
    <row r="171" spans="1:27" ht="20.100000000000001" customHeight="1" x14ac:dyDescent="0.15">
      <c r="A171" s="169"/>
      <c r="B171" s="169"/>
      <c r="C171" s="206"/>
      <c r="D171" s="207"/>
      <c r="E171" s="207"/>
      <c r="F171" s="207"/>
      <c r="G171" s="207"/>
      <c r="H171" s="207"/>
      <c r="I171" s="208"/>
      <c r="J171" s="208"/>
      <c r="K171" s="209"/>
      <c r="L171" s="208"/>
      <c r="M171" s="208"/>
      <c r="N171" s="208"/>
      <c r="O171" s="208"/>
      <c r="P171" s="208"/>
      <c r="Q171" s="208"/>
      <c r="R171" s="208"/>
      <c r="S171" s="208"/>
      <c r="T171" s="208"/>
      <c r="U171" s="208"/>
      <c r="V171" s="208"/>
      <c r="W171" s="208"/>
      <c r="X171" s="208"/>
      <c r="Y171" s="237"/>
      <c r="Z171" s="210"/>
      <c r="AA171" s="224"/>
    </row>
    <row r="172" spans="1:27" ht="20.100000000000001" customHeight="1" x14ac:dyDescent="0.15">
      <c r="A172" s="169"/>
      <c r="B172" s="169"/>
      <c r="C172" s="192"/>
      <c r="D172" s="192"/>
      <c r="E172" s="192"/>
      <c r="F172" s="192"/>
      <c r="G172" s="192"/>
      <c r="H172" s="192"/>
      <c r="I172" s="212"/>
      <c r="J172" s="212"/>
      <c r="K172" s="212"/>
      <c r="L172" s="212"/>
      <c r="M172" s="212"/>
      <c r="N172" s="212"/>
      <c r="O172" s="212"/>
      <c r="P172" s="212"/>
      <c r="Q172" s="212"/>
      <c r="R172" s="212"/>
      <c r="S172" s="212"/>
      <c r="T172" s="212"/>
      <c r="U172" s="212"/>
      <c r="V172" s="212"/>
      <c r="W172" s="212"/>
      <c r="X172" s="212"/>
      <c r="Y172" s="238"/>
      <c r="Z172" s="192"/>
      <c r="AA172" s="224"/>
    </row>
    <row r="173" spans="1:27" ht="20.100000000000001" customHeight="1" x14ac:dyDescent="0.15">
      <c r="A173" s="169"/>
      <c r="B173" s="169"/>
      <c r="C173" s="192"/>
      <c r="D173" s="192"/>
      <c r="E173" s="192"/>
      <c r="F173" s="192"/>
      <c r="G173" s="192"/>
      <c r="H173" s="192"/>
      <c r="I173" s="239"/>
      <c r="J173" s="212"/>
      <c r="K173" s="212"/>
      <c r="L173" s="212"/>
      <c r="M173" s="212"/>
      <c r="N173" s="238"/>
      <c r="O173" s="212"/>
      <c r="P173" s="212"/>
      <c r="Q173" s="212"/>
      <c r="R173" s="238"/>
      <c r="S173" s="212"/>
      <c r="T173" s="212"/>
      <c r="U173" s="212"/>
      <c r="V173" s="212"/>
      <c r="W173" s="212"/>
      <c r="X173" s="212"/>
      <c r="Y173" s="212"/>
      <c r="Z173" s="212"/>
      <c r="AA173" s="212"/>
    </row>
    <row r="174" spans="1:27" ht="20.100000000000001" customHeight="1" x14ac:dyDescent="0.15">
      <c r="A174" s="169"/>
      <c r="B174" s="169"/>
      <c r="C174" s="179" t="s">
        <v>45</v>
      </c>
      <c r="D174" s="180"/>
      <c r="E174" s="180"/>
      <c r="F174" s="180"/>
      <c r="G174" s="180"/>
      <c r="H174" s="181"/>
      <c r="I174" s="240"/>
      <c r="J174" s="241"/>
      <c r="K174" s="241"/>
      <c r="L174" s="241"/>
      <c r="M174" s="241"/>
      <c r="N174" s="241"/>
      <c r="O174" s="241"/>
      <c r="P174" s="241"/>
      <c r="Q174" s="241"/>
      <c r="R174" s="241"/>
      <c r="S174" s="241"/>
      <c r="T174" s="241"/>
      <c r="U174" s="241"/>
      <c r="V174" s="241"/>
      <c r="W174" s="241"/>
      <c r="X174" s="241"/>
      <c r="Y174" s="241"/>
      <c r="Z174" s="241"/>
    </row>
    <row r="175" spans="1:27" ht="20.100000000000001" customHeight="1" x14ac:dyDescent="0.15">
      <c r="A175" s="169"/>
      <c r="B175" s="169"/>
      <c r="C175" s="242"/>
      <c r="D175" s="243"/>
      <c r="E175" s="243"/>
      <c r="F175" s="243"/>
      <c r="G175" s="243"/>
      <c r="H175" s="243"/>
      <c r="Z175" s="235"/>
      <c r="AA175" s="203"/>
    </row>
    <row r="176" spans="1:27" ht="20.100000000000001" customHeight="1" x14ac:dyDescent="0.15">
      <c r="A176" s="244"/>
      <c r="B176" s="169"/>
      <c r="C176" s="182"/>
      <c r="D176" s="187">
        <v>1</v>
      </c>
      <c r="E176" s="167" t="s">
        <v>162</v>
      </c>
      <c r="I176" s="81"/>
      <c r="J176" s="82"/>
      <c r="K176" s="82"/>
      <c r="L176" s="82"/>
      <c r="M176" s="82"/>
      <c r="N176" s="245"/>
      <c r="O176" s="245"/>
      <c r="P176" s="245"/>
      <c r="Q176" s="245"/>
      <c r="R176" s="245"/>
      <c r="S176" s="245"/>
      <c r="T176" s="245"/>
      <c r="U176" s="245"/>
      <c r="V176" s="192"/>
      <c r="W176" s="192"/>
      <c r="Z176" s="235"/>
    </row>
    <row r="177" spans="1:26" ht="30" customHeight="1" x14ac:dyDescent="0.15">
      <c r="A177" s="244"/>
      <c r="B177" s="169"/>
      <c r="C177" s="182"/>
      <c r="D177" s="246"/>
      <c r="E177" s="247" t="s">
        <v>163</v>
      </c>
      <c r="F177" s="247"/>
      <c r="G177" s="247"/>
      <c r="H177" s="245"/>
      <c r="I177" s="248"/>
      <c r="J177" s="215"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215"/>
      <c r="L177" s="215"/>
      <c r="M177" s="215"/>
      <c r="N177" s="215"/>
      <c r="O177" s="215"/>
      <c r="P177" s="215"/>
      <c r="Q177" s="215"/>
      <c r="R177" s="215"/>
      <c r="S177" s="215"/>
      <c r="T177" s="215"/>
      <c r="U177" s="215"/>
      <c r="V177" s="215"/>
      <c r="W177" s="215"/>
      <c r="X177" s="215"/>
      <c r="Y177" s="215"/>
      <c r="Z177" s="235"/>
    </row>
    <row r="178" spans="1:26" ht="20.100000000000001" customHeight="1" x14ac:dyDescent="0.15">
      <c r="A178" s="244"/>
      <c r="B178" s="169"/>
      <c r="C178" s="182"/>
      <c r="D178" s="187">
        <v>2</v>
      </c>
      <c r="E178" s="167" t="s">
        <v>49</v>
      </c>
      <c r="I178" s="100"/>
      <c r="J178" s="82"/>
      <c r="K178" s="82"/>
      <c r="L178" s="82"/>
      <c r="M178" s="82"/>
      <c r="N178" s="245"/>
      <c r="O178" s="245"/>
      <c r="P178" s="223"/>
      <c r="Q178" s="245"/>
      <c r="R178" s="245"/>
      <c r="S178" s="245"/>
      <c r="T178" s="245"/>
      <c r="U178" s="245"/>
      <c r="V178" s="192"/>
      <c r="W178" s="192"/>
      <c r="Z178" s="235"/>
    </row>
    <row r="179" spans="1:26" ht="20.100000000000001" customHeight="1" x14ac:dyDescent="0.15">
      <c r="A179" s="244"/>
      <c r="B179" s="169"/>
      <c r="C179" s="182"/>
      <c r="D179" s="246"/>
      <c r="E179" s="247"/>
      <c r="F179" s="247"/>
      <c r="G179" s="247"/>
      <c r="H179" s="245"/>
      <c r="I179" s="248"/>
      <c r="J179" s="249" t="s">
        <v>180</v>
      </c>
      <c r="K179" s="249"/>
      <c r="L179" s="249"/>
      <c r="M179" s="249"/>
      <c r="N179" s="249"/>
      <c r="O179" s="249"/>
      <c r="P179" s="249"/>
      <c r="Q179" s="249"/>
      <c r="R179" s="249"/>
      <c r="S179" s="249"/>
      <c r="T179" s="249"/>
      <c r="U179" s="249"/>
      <c r="V179" s="249"/>
      <c r="W179" s="249"/>
      <c r="X179" s="249"/>
      <c r="Y179" s="249"/>
      <c r="Z179" s="235"/>
    </row>
    <row r="180" spans="1:26" ht="20.100000000000001" customHeight="1" x14ac:dyDescent="0.15">
      <c r="A180" s="169"/>
      <c r="B180" s="169"/>
      <c r="C180" s="186"/>
      <c r="D180" s="187">
        <v>3</v>
      </c>
      <c r="E180" s="192" t="s">
        <v>18</v>
      </c>
      <c r="F180" s="192"/>
      <c r="P180" s="250"/>
      <c r="Q180" s="251"/>
      <c r="R180" s="251"/>
      <c r="S180" s="251"/>
      <c r="T180" s="251"/>
      <c r="U180" s="251"/>
      <c r="V180" s="251"/>
      <c r="W180" s="251"/>
      <c r="X180" s="251"/>
      <c r="Y180" s="251"/>
      <c r="Z180" s="191"/>
    </row>
    <row r="181" spans="1:26" ht="45" customHeight="1" x14ac:dyDescent="0.15">
      <c r="A181" s="169"/>
      <c r="B181" s="169"/>
      <c r="C181" s="186"/>
      <c r="D181" s="187"/>
      <c r="E181" s="252" t="s">
        <v>85</v>
      </c>
      <c r="F181" s="252"/>
      <c r="G181" s="252"/>
      <c r="H181" s="252"/>
      <c r="I181" s="252"/>
      <c r="J181" s="252"/>
      <c r="K181" s="252"/>
      <c r="L181" s="252"/>
      <c r="M181" s="252"/>
      <c r="N181" s="252"/>
      <c r="O181" s="252"/>
      <c r="P181" s="252"/>
      <c r="Q181" s="252"/>
      <c r="R181" s="252"/>
      <c r="S181" s="252"/>
      <c r="T181" s="252"/>
      <c r="U181" s="252"/>
      <c r="V181" s="252"/>
      <c r="W181" s="252"/>
      <c r="X181" s="252"/>
      <c r="Y181" s="252"/>
      <c r="Z181" s="191"/>
    </row>
    <row r="182" spans="1:26" ht="20.100000000000001" customHeight="1" x14ac:dyDescent="0.15">
      <c r="A182" s="169">
        <f>IFERROR(IF(COUNTIF($K183:$K186,"○")&gt;1,1001,0),3)</f>
        <v>0</v>
      </c>
      <c r="B182" s="557"/>
      <c r="C182" s="186"/>
      <c r="D182" s="187"/>
      <c r="E182" s="253" t="s">
        <v>19</v>
      </c>
      <c r="F182" s="254"/>
      <c r="G182" s="254"/>
      <c r="H182" s="254"/>
      <c r="I182" s="254"/>
      <c r="J182" s="255"/>
      <c r="K182" s="256" t="s">
        <v>38</v>
      </c>
      <c r="L182" s="257"/>
      <c r="M182" s="258"/>
      <c r="N182" s="259" t="s">
        <v>20</v>
      </c>
      <c r="O182" s="260"/>
      <c r="P182" s="260"/>
      <c r="Q182" s="260"/>
      <c r="R182" s="260"/>
      <c r="S182" s="260"/>
      <c r="T182" s="260"/>
      <c r="U182" s="260"/>
      <c r="V182" s="261"/>
      <c r="W182" s="262" t="s">
        <v>21</v>
      </c>
      <c r="X182" s="263"/>
      <c r="Y182" s="264"/>
      <c r="Z182" s="191"/>
    </row>
    <row r="183" spans="1:26" ht="20.100000000000001" customHeight="1" x14ac:dyDescent="0.15">
      <c r="A183" s="169"/>
      <c r="B183" s="169"/>
      <c r="C183" s="186"/>
      <c r="D183" s="265"/>
      <c r="E183" s="266" t="s">
        <v>39</v>
      </c>
      <c r="F183" s="267"/>
      <c r="G183" s="267"/>
      <c r="H183" s="267"/>
      <c r="I183" s="267"/>
      <c r="J183" s="268"/>
      <c r="K183" s="132"/>
      <c r="L183" s="133"/>
      <c r="M183" s="134"/>
      <c r="N183" s="269"/>
      <c r="O183" s="270"/>
      <c r="P183" s="270"/>
      <c r="Q183" s="270"/>
      <c r="R183" s="270"/>
      <c r="S183" s="270"/>
      <c r="T183" s="270"/>
      <c r="U183" s="270"/>
      <c r="V183" s="271"/>
      <c r="W183" s="272"/>
      <c r="X183" s="273"/>
      <c r="Y183" s="274"/>
      <c r="Z183" s="191"/>
    </row>
    <row r="184" spans="1:26" ht="20.100000000000001" customHeight="1" x14ac:dyDescent="0.15">
      <c r="A184" s="169">
        <f>IFERROR(IF(AND($K184="○",TRIM($N184)=""),1001,0),3)</f>
        <v>0</v>
      </c>
      <c r="B184" s="169"/>
      <c r="C184" s="186"/>
      <c r="D184" s="265"/>
      <c r="E184" s="275" t="s">
        <v>40</v>
      </c>
      <c r="F184" s="276"/>
      <c r="G184" s="276"/>
      <c r="H184" s="276"/>
      <c r="I184" s="276"/>
      <c r="J184" s="277"/>
      <c r="K184" s="135"/>
      <c r="L184" s="136"/>
      <c r="M184" s="137"/>
      <c r="N184" s="14"/>
      <c r="O184" s="15"/>
      <c r="P184" s="15"/>
      <c r="Q184" s="15"/>
      <c r="R184" s="15"/>
      <c r="S184" s="15"/>
      <c r="T184" s="15"/>
      <c r="U184" s="15"/>
      <c r="V184" s="26"/>
      <c r="W184" s="278"/>
      <c r="X184" s="279"/>
      <c r="Y184" s="280"/>
      <c r="Z184" s="191"/>
    </row>
    <row r="185" spans="1:26" ht="20.100000000000001" customHeight="1" x14ac:dyDescent="0.15">
      <c r="A185" s="169">
        <f>IFERROR(IF(AND($K185="○",TRIM($N185)=""),1001,0),3)</f>
        <v>0</v>
      </c>
      <c r="B185" s="169"/>
      <c r="C185" s="186"/>
      <c r="D185" s="265"/>
      <c r="E185" s="275" t="s">
        <v>41</v>
      </c>
      <c r="F185" s="276"/>
      <c r="G185" s="276"/>
      <c r="H185" s="276"/>
      <c r="I185" s="276"/>
      <c r="J185" s="277"/>
      <c r="K185" s="135"/>
      <c r="L185" s="136"/>
      <c r="M185" s="137"/>
      <c r="N185" s="14"/>
      <c r="O185" s="15"/>
      <c r="P185" s="15"/>
      <c r="Q185" s="15"/>
      <c r="R185" s="15"/>
      <c r="S185" s="15"/>
      <c r="T185" s="15"/>
      <c r="U185" s="15"/>
      <c r="V185" s="26"/>
      <c r="W185" s="281">
        <v>100</v>
      </c>
      <c r="X185" s="282"/>
      <c r="Y185" s="283" t="s">
        <v>54</v>
      </c>
      <c r="Z185" s="191"/>
    </row>
    <row r="186" spans="1:26" ht="20.100000000000001" customHeight="1" x14ac:dyDescent="0.15">
      <c r="A186" s="169">
        <f>IFERROR(IF(AND($K186="○",OR(TRIM($N186)="",TRIM($W186)="")),1001,0),3)</f>
        <v>0</v>
      </c>
      <c r="B186" s="169"/>
      <c r="C186" s="186"/>
      <c r="D186" s="265"/>
      <c r="E186" s="284" t="s">
        <v>42</v>
      </c>
      <c r="F186" s="285"/>
      <c r="G186" s="285"/>
      <c r="H186" s="285"/>
      <c r="I186" s="285"/>
      <c r="J186" s="286"/>
      <c r="K186" s="120"/>
      <c r="L186" s="121"/>
      <c r="M186" s="122"/>
      <c r="N186" s="14"/>
      <c r="O186" s="15"/>
      <c r="P186" s="151"/>
      <c r="Q186" s="15"/>
      <c r="R186" s="15"/>
      <c r="S186" s="15"/>
      <c r="T186" s="15"/>
      <c r="U186" s="15"/>
      <c r="V186" s="26"/>
      <c r="W186" s="128"/>
      <c r="X186" s="129"/>
      <c r="Y186" s="287" t="s">
        <v>54</v>
      </c>
      <c r="Z186" s="191"/>
    </row>
    <row r="187" spans="1:26" ht="20.100000000000001" customHeight="1" x14ac:dyDescent="0.15">
      <c r="A187" s="169"/>
      <c r="B187" s="169"/>
      <c r="C187" s="186"/>
      <c r="D187" s="265"/>
      <c r="E187" s="288"/>
      <c r="F187" s="289"/>
      <c r="G187" s="289"/>
      <c r="H187" s="289"/>
      <c r="I187" s="289"/>
      <c r="J187" s="290"/>
      <c r="K187" s="123"/>
      <c r="L187" s="124"/>
      <c r="M187" s="125"/>
      <c r="N187" s="33"/>
      <c r="O187" s="28"/>
      <c r="P187" s="152"/>
      <c r="Q187" s="28"/>
      <c r="R187" s="28"/>
      <c r="S187" s="28"/>
      <c r="T187" s="28"/>
      <c r="U187" s="28"/>
      <c r="V187" s="29"/>
      <c r="W187" s="149"/>
      <c r="X187" s="150"/>
      <c r="Y187" s="291" t="s">
        <v>54</v>
      </c>
      <c r="Z187" s="191"/>
    </row>
    <row r="188" spans="1:26" ht="20.100000000000001" customHeight="1" x14ac:dyDescent="0.15">
      <c r="A188" s="169"/>
      <c r="B188" s="169"/>
      <c r="C188" s="186"/>
      <c r="D188" s="187"/>
      <c r="E188" s="292"/>
      <c r="F188" s="292"/>
      <c r="G188" s="292"/>
      <c r="H188" s="292"/>
      <c r="I188" s="292"/>
      <c r="J188" s="292"/>
      <c r="K188" s="193"/>
      <c r="L188" s="193"/>
      <c r="M188" s="193"/>
      <c r="N188" s="193"/>
      <c r="O188" s="193"/>
      <c r="P188" s="193"/>
      <c r="Q188" s="193"/>
      <c r="R188" s="193"/>
      <c r="S188" s="193"/>
      <c r="T188" s="193"/>
      <c r="U188" s="193"/>
      <c r="V188" s="193"/>
      <c r="W188" s="193"/>
      <c r="X188" s="193"/>
      <c r="Y188" s="193"/>
      <c r="Z188" s="191"/>
    </row>
    <row r="189" spans="1:26" ht="20.100000000000001" customHeight="1" x14ac:dyDescent="0.15">
      <c r="A189" s="169">
        <f>IFERROR(IF(TRIM($I189)="",1001,0),3)</f>
        <v>1001</v>
      </c>
      <c r="B189" s="169"/>
      <c r="C189" s="186"/>
      <c r="D189" s="187">
        <v>4</v>
      </c>
      <c r="E189" s="167" t="s">
        <v>26</v>
      </c>
      <c r="I189" s="80"/>
      <c r="J189" s="80"/>
      <c r="K189" s="80"/>
      <c r="L189" s="80"/>
      <c r="M189" s="80"/>
      <c r="N189" s="192" t="s">
        <v>50</v>
      </c>
      <c r="O189" s="192"/>
      <c r="P189" s="192"/>
      <c r="Q189" s="192"/>
      <c r="R189" s="192"/>
      <c r="S189" s="192"/>
      <c r="T189" s="192"/>
      <c r="U189" s="192"/>
      <c r="V189" s="192"/>
      <c r="W189" s="192"/>
      <c r="X189" s="192"/>
      <c r="Y189" s="192"/>
      <c r="Z189" s="191"/>
    </row>
    <row r="190" spans="1:26" ht="45" customHeight="1" x14ac:dyDescent="0.15">
      <c r="A190" s="169"/>
      <c r="B190" s="169"/>
      <c r="C190" s="195"/>
      <c r="D190" s="192"/>
      <c r="E190" s="192"/>
      <c r="F190" s="192"/>
      <c r="G190" s="192"/>
      <c r="H190" s="192"/>
      <c r="I190" s="189"/>
      <c r="J190" s="215" t="s">
        <v>160</v>
      </c>
      <c r="K190" s="249"/>
      <c r="L190" s="249"/>
      <c r="M190" s="249"/>
      <c r="N190" s="249"/>
      <c r="O190" s="249"/>
      <c r="P190" s="249"/>
      <c r="Q190" s="249"/>
      <c r="R190" s="249"/>
      <c r="S190" s="249"/>
      <c r="T190" s="249"/>
      <c r="U190" s="249"/>
      <c r="V190" s="249"/>
      <c r="W190" s="249"/>
      <c r="X190" s="249"/>
      <c r="Y190" s="249"/>
      <c r="Z190" s="191"/>
    </row>
    <row r="191" spans="1:26" ht="20.100000000000001" customHeight="1" x14ac:dyDescent="0.15">
      <c r="A191" s="169"/>
      <c r="B191" s="169"/>
      <c r="C191" s="186"/>
      <c r="D191" s="187">
        <v>5</v>
      </c>
      <c r="E191" s="167" t="s">
        <v>51</v>
      </c>
      <c r="I191" s="81"/>
      <c r="J191" s="90"/>
      <c r="K191" s="90"/>
      <c r="L191" s="90"/>
      <c r="M191" s="90"/>
      <c r="N191" s="192"/>
      <c r="O191" s="192"/>
      <c r="P191" s="192"/>
      <c r="Q191" s="192"/>
      <c r="R191" s="192"/>
      <c r="S191" s="192"/>
      <c r="T191" s="192"/>
      <c r="U191" s="192"/>
      <c r="V191" s="192"/>
      <c r="W191" s="192"/>
      <c r="X191" s="192"/>
      <c r="Y191" s="192"/>
      <c r="Z191" s="191"/>
    </row>
    <row r="192" spans="1:26" ht="20.100000000000001" customHeight="1" x14ac:dyDescent="0.15">
      <c r="A192" s="169"/>
      <c r="B192" s="169"/>
      <c r="C192" s="195"/>
      <c r="D192" s="192"/>
      <c r="E192" s="192"/>
      <c r="F192" s="192"/>
      <c r="G192" s="192"/>
      <c r="H192" s="192"/>
      <c r="I192" s="189"/>
      <c r="J192" s="194" t="str">
        <f>日付例&amp;"　年月日を入力してください。個人の場合や設立日が1900/3/31以前の場合は、入力不要です。"</f>
        <v>例)2024/4/1、R6/4/1　年月日を入力してください。個人の場合や設立日が1900/3/31以前の場合は、入力不要です。</v>
      </c>
      <c r="K192" s="193"/>
      <c r="L192" s="193"/>
      <c r="M192" s="193"/>
      <c r="N192" s="193"/>
      <c r="O192" s="193"/>
      <c r="P192" s="193"/>
      <c r="Q192" s="193"/>
      <c r="R192" s="193"/>
      <c r="S192" s="193"/>
      <c r="T192" s="193"/>
      <c r="U192" s="193"/>
      <c r="V192" s="193"/>
      <c r="W192" s="193"/>
      <c r="X192" s="193"/>
      <c r="Y192" s="193"/>
      <c r="Z192" s="191"/>
    </row>
    <row r="193" spans="1:27" ht="20.100000000000001" customHeight="1" x14ac:dyDescent="0.15">
      <c r="A193" s="169"/>
      <c r="B193" s="169"/>
      <c r="C193" s="186"/>
      <c r="D193" s="187">
        <v>6</v>
      </c>
      <c r="E193" s="167" t="s">
        <v>86</v>
      </c>
      <c r="F193" s="192"/>
      <c r="G193" s="192"/>
      <c r="H193" s="192"/>
      <c r="I193" s="81"/>
      <c r="J193" s="90"/>
      <c r="K193" s="90"/>
      <c r="L193" s="90"/>
      <c r="M193" s="90"/>
      <c r="N193" s="251"/>
      <c r="O193" s="251"/>
      <c r="P193" s="251"/>
      <c r="Q193" s="251"/>
      <c r="R193" s="251"/>
      <c r="S193" s="251"/>
      <c r="T193" s="251"/>
      <c r="U193" s="251"/>
      <c r="V193" s="251"/>
      <c r="W193" s="251"/>
      <c r="X193" s="251"/>
      <c r="Y193" s="251"/>
      <c r="Z193" s="293"/>
      <c r="AA193" s="195"/>
    </row>
    <row r="194" spans="1:27" ht="20.100000000000001" customHeight="1" x14ac:dyDescent="0.15">
      <c r="A194" s="169"/>
      <c r="B194" s="169"/>
      <c r="C194" s="186"/>
      <c r="D194" s="187"/>
      <c r="E194" s="192"/>
      <c r="F194" s="192"/>
      <c r="G194" s="192"/>
      <c r="H194" s="192"/>
      <c r="I194" s="189"/>
      <c r="J194" s="194" t="str">
        <f>日付例&amp;"　年月日を入力してください。創業日が1900/3/31以前の場合は、入力不要です。"</f>
        <v>例)2024/4/1、R6/4/1　年月日を入力してください。創業日が1900/3/31以前の場合は、入力不要です。</v>
      </c>
      <c r="K194" s="193"/>
      <c r="L194" s="193"/>
      <c r="M194" s="193"/>
      <c r="N194" s="294"/>
      <c r="O194" s="194"/>
      <c r="P194" s="202"/>
      <c r="Q194" s="194"/>
      <c r="R194" s="194"/>
      <c r="S194" s="194"/>
      <c r="T194" s="194"/>
      <c r="U194" s="194"/>
      <c r="V194" s="194"/>
      <c r="W194" s="194"/>
      <c r="X194" s="194"/>
      <c r="Y194" s="194"/>
      <c r="Z194" s="205"/>
      <c r="AA194" s="195"/>
    </row>
    <row r="195" spans="1:27" ht="20.100000000000001" customHeight="1" x14ac:dyDescent="0.15">
      <c r="A195" s="169"/>
      <c r="B195" s="169"/>
      <c r="C195" s="186"/>
      <c r="D195" s="187">
        <v>7</v>
      </c>
      <c r="E195" s="192" t="s">
        <v>22</v>
      </c>
      <c r="F195" s="192"/>
      <c r="G195" s="192"/>
      <c r="H195" s="192"/>
      <c r="I195" s="81"/>
      <c r="J195" s="82"/>
      <c r="K195" s="82"/>
      <c r="L195" s="82"/>
      <c r="M195" s="82"/>
      <c r="N195" s="295" t="s">
        <v>23</v>
      </c>
      <c r="O195" s="81"/>
      <c r="P195" s="81"/>
      <c r="Q195" s="296" t="s">
        <v>24</v>
      </c>
      <c r="R195" s="251"/>
      <c r="S195" s="251"/>
      <c r="T195" s="251"/>
      <c r="U195" s="251"/>
      <c r="V195" s="251"/>
      <c r="W195" s="251"/>
      <c r="X195" s="251"/>
      <c r="Y195" s="251"/>
      <c r="Z195" s="293"/>
      <c r="AA195" s="195"/>
    </row>
    <row r="196" spans="1:27" ht="20.100000000000001" customHeight="1" x14ac:dyDescent="0.15">
      <c r="A196" s="169"/>
      <c r="B196" s="169"/>
      <c r="C196" s="186"/>
      <c r="D196" s="187"/>
      <c r="E196" s="292" t="s">
        <v>25</v>
      </c>
      <c r="F196" s="192"/>
      <c r="G196" s="192"/>
      <c r="H196" s="192"/>
      <c r="I196" s="297"/>
      <c r="J196" s="194" t="str">
        <f>日付例&amp;"　年月日を入力してください。"</f>
        <v>例)2024/4/1、R6/4/1　年月日を入力してください。</v>
      </c>
      <c r="K196" s="194"/>
      <c r="L196" s="194"/>
      <c r="M196" s="202"/>
      <c r="N196" s="294"/>
      <c r="O196" s="194"/>
      <c r="P196" s="202"/>
      <c r="Q196" s="194"/>
      <c r="R196" s="194"/>
      <c r="S196" s="194"/>
      <c r="T196" s="194"/>
      <c r="U196" s="194"/>
      <c r="V196" s="194"/>
      <c r="W196" s="194"/>
      <c r="X196" s="194"/>
      <c r="Y196" s="194"/>
      <c r="Z196" s="205"/>
      <c r="AA196" s="195"/>
    </row>
    <row r="197" spans="1:27" ht="20.100000000000001" customHeight="1" x14ac:dyDescent="0.15">
      <c r="A197" s="169"/>
      <c r="B197" s="169"/>
      <c r="C197" s="186"/>
      <c r="D197" s="187">
        <v>8</v>
      </c>
      <c r="E197" s="298" t="s">
        <v>157</v>
      </c>
      <c r="F197" s="192"/>
      <c r="G197" s="192"/>
      <c r="H197" s="192"/>
      <c r="I197" s="81"/>
      <c r="J197" s="82"/>
      <c r="K197" s="82"/>
      <c r="L197" s="82"/>
      <c r="M197" s="82"/>
      <c r="N197" s="299"/>
      <c r="O197" s="251"/>
      <c r="P197" s="250"/>
      <c r="Q197" s="251"/>
      <c r="R197" s="251"/>
      <c r="S197" s="251"/>
      <c r="T197" s="251"/>
      <c r="U197" s="251"/>
      <c r="V197" s="251"/>
      <c r="W197" s="251"/>
      <c r="X197" s="251"/>
      <c r="Y197" s="251"/>
      <c r="Z197" s="293"/>
      <c r="AA197" s="195"/>
    </row>
    <row r="198" spans="1:27" ht="20.100000000000001" customHeight="1" x14ac:dyDescent="0.15">
      <c r="A198" s="169"/>
      <c r="B198" s="169"/>
      <c r="C198" s="186"/>
      <c r="D198" s="187"/>
      <c r="E198" s="292" t="s">
        <v>87</v>
      </c>
      <c r="F198" s="192"/>
      <c r="G198" s="192"/>
      <c r="H198" s="192"/>
      <c r="I198" s="300"/>
      <c r="J198" s="194" t="str">
        <f>日付例&amp;"　年月日を入力してください。"</f>
        <v>例)2024/4/1、R6/4/1　年月日を入力してください。</v>
      </c>
      <c r="K198" s="194"/>
      <c r="L198" s="194"/>
      <c r="M198" s="202"/>
      <c r="N198" s="294"/>
      <c r="O198" s="194"/>
      <c r="P198" s="202"/>
      <c r="Q198" s="194"/>
      <c r="R198" s="194"/>
      <c r="S198" s="194"/>
      <c r="T198" s="194"/>
      <c r="U198" s="194"/>
      <c r="V198" s="194"/>
      <c r="W198" s="194"/>
      <c r="X198" s="194"/>
      <c r="Y198" s="194"/>
      <c r="Z198" s="205"/>
      <c r="AA198" s="195"/>
    </row>
    <row r="199" spans="1:27" ht="20.100000000000001" customHeight="1" x14ac:dyDescent="0.15">
      <c r="A199" s="169"/>
      <c r="B199" s="169"/>
      <c r="C199" s="186"/>
      <c r="D199" s="187">
        <v>9</v>
      </c>
      <c r="E199" s="167" t="s">
        <v>171</v>
      </c>
      <c r="I199" s="245"/>
      <c r="J199" s="245"/>
      <c r="K199" s="245"/>
      <c r="L199" s="245"/>
      <c r="M199" s="192"/>
      <c r="N199" s="192"/>
      <c r="O199" s="192"/>
      <c r="P199" s="192"/>
      <c r="Q199" s="192"/>
      <c r="R199" s="192"/>
      <c r="S199" s="192"/>
      <c r="T199" s="192"/>
      <c r="U199" s="192"/>
      <c r="V199" s="192"/>
      <c r="W199" s="192"/>
      <c r="X199" s="192"/>
      <c r="Z199" s="235"/>
    </row>
    <row r="200" spans="1:27" ht="20.100000000000001" customHeight="1" x14ac:dyDescent="0.15">
      <c r="A200" s="169">
        <f>IFERROR(IF(TRIM($I200)="",1001,0),3)</f>
        <v>1001</v>
      </c>
      <c r="B200" s="169"/>
      <c r="C200" s="186"/>
      <c r="E200" s="301" t="s">
        <v>136</v>
      </c>
      <c r="F200" s="302"/>
      <c r="G200" s="302"/>
      <c r="H200" s="303"/>
      <c r="I200" s="91"/>
      <c r="J200" s="92"/>
      <c r="K200" s="92"/>
      <c r="L200" s="92"/>
      <c r="M200" s="93"/>
      <c r="Y200" s="192"/>
      <c r="Z200" s="235"/>
    </row>
    <row r="201" spans="1:27" ht="20.100000000000001" customHeight="1" x14ac:dyDescent="0.15">
      <c r="A201" s="169">
        <f>IFERROR(IF(TRIM($I201)="",1001,0),3)</f>
        <v>1001</v>
      </c>
      <c r="B201" s="169"/>
      <c r="C201" s="186"/>
      <c r="D201" s="187"/>
      <c r="E201" s="304" t="s">
        <v>137</v>
      </c>
      <c r="F201" s="305"/>
      <c r="G201" s="305"/>
      <c r="H201" s="306"/>
      <c r="I201" s="97"/>
      <c r="J201" s="126"/>
      <c r="K201" s="126"/>
      <c r="L201" s="126"/>
      <c r="M201" s="127"/>
      <c r="Y201" s="192"/>
      <c r="Z201" s="235"/>
    </row>
    <row r="202" spans="1:27" ht="20.100000000000001" customHeight="1" x14ac:dyDescent="0.15">
      <c r="A202" s="169">
        <f>IFERROR(IF(TRIM($I202)="",1001,0),3)</f>
        <v>1001</v>
      </c>
      <c r="B202" s="169"/>
      <c r="C202" s="186"/>
      <c r="D202" s="187"/>
      <c r="E202" s="307" t="s">
        <v>138</v>
      </c>
      <c r="F202" s="308"/>
      <c r="G202" s="308"/>
      <c r="H202" s="309"/>
      <c r="I202" s="97"/>
      <c r="J202" s="126"/>
      <c r="K202" s="126"/>
      <c r="L202" s="126"/>
      <c r="M202" s="127"/>
      <c r="Y202" s="192"/>
      <c r="Z202" s="235"/>
    </row>
    <row r="203" spans="1:27" ht="20.100000000000001" customHeight="1" x14ac:dyDescent="0.15">
      <c r="A203" s="169"/>
      <c r="B203" s="169"/>
      <c r="C203" s="186"/>
      <c r="D203" s="187"/>
      <c r="E203" s="304" t="s">
        <v>139</v>
      </c>
      <c r="F203" s="305"/>
      <c r="G203" s="305"/>
      <c r="H203" s="306"/>
      <c r="I203" s="310">
        <f>I200+I201+I202</f>
        <v>0</v>
      </c>
      <c r="J203" s="311"/>
      <c r="K203" s="311"/>
      <c r="L203" s="311"/>
      <c r="M203" s="312"/>
      <c r="Y203" s="192"/>
      <c r="Z203" s="235"/>
    </row>
    <row r="204" spans="1:27" ht="20.100000000000001" customHeight="1" x14ac:dyDescent="0.15">
      <c r="A204" s="169">
        <f>IFERROR(IF(TRIM($I204)="",1001,0),3)</f>
        <v>1001</v>
      </c>
      <c r="B204" s="169"/>
      <c r="C204" s="186"/>
      <c r="D204" s="187"/>
      <c r="E204" s="313" t="s">
        <v>140</v>
      </c>
      <c r="F204" s="314"/>
      <c r="G204" s="314"/>
      <c r="H204" s="315"/>
      <c r="I204" s="117"/>
      <c r="J204" s="118"/>
      <c r="K204" s="118"/>
      <c r="L204" s="118"/>
      <c r="M204" s="119"/>
      <c r="Y204" s="192"/>
      <c r="Z204" s="235"/>
    </row>
    <row r="205" spans="1:27" ht="20.100000000000001" customHeight="1" x14ac:dyDescent="0.15">
      <c r="A205" s="169"/>
      <c r="B205" s="169"/>
      <c r="C205" s="186"/>
      <c r="D205" s="187"/>
      <c r="E205" s="316"/>
      <c r="F205" s="317"/>
      <c r="G205" s="299"/>
      <c r="H205" s="299"/>
      <c r="I205" s="318"/>
      <c r="J205" s="299"/>
      <c r="K205" s="299"/>
      <c r="Y205" s="192"/>
      <c r="Z205" s="235"/>
    </row>
    <row r="206" spans="1:27" ht="20.100000000000001" customHeight="1" x14ac:dyDescent="0.15">
      <c r="A206" s="169"/>
      <c r="B206" s="169"/>
      <c r="C206" s="186"/>
      <c r="D206" s="187">
        <v>10</v>
      </c>
      <c r="E206" s="167" t="s">
        <v>44</v>
      </c>
      <c r="I206" s="100"/>
      <c r="J206" s="90"/>
      <c r="K206" s="90"/>
      <c r="L206" s="90"/>
      <c r="M206" s="90"/>
      <c r="N206" s="192"/>
      <c r="O206" s="192"/>
      <c r="P206" s="192"/>
      <c r="Q206" s="192"/>
      <c r="R206" s="192"/>
      <c r="S206" s="192"/>
      <c r="T206" s="192"/>
      <c r="U206" s="192"/>
      <c r="V206" s="192"/>
      <c r="W206" s="192"/>
      <c r="X206" s="192"/>
      <c r="Y206" s="192"/>
      <c r="Z206" s="191"/>
    </row>
    <row r="207" spans="1:27" ht="60" customHeight="1" x14ac:dyDescent="0.15">
      <c r="A207" s="169"/>
      <c r="B207" s="169"/>
      <c r="C207" s="195"/>
      <c r="D207" s="192"/>
      <c r="E207" s="192"/>
      <c r="F207" s="192"/>
      <c r="G207" s="192"/>
      <c r="H207" s="192"/>
      <c r="I207" s="189"/>
      <c r="J207" s="319" t="s">
        <v>161</v>
      </c>
      <c r="K207" s="319"/>
      <c r="L207" s="319"/>
      <c r="M207" s="319"/>
      <c r="N207" s="319"/>
      <c r="O207" s="319"/>
      <c r="P207" s="319"/>
      <c r="Q207" s="319"/>
      <c r="R207" s="319"/>
      <c r="S207" s="319"/>
      <c r="T207" s="319"/>
      <c r="U207" s="319"/>
      <c r="V207" s="319"/>
      <c r="W207" s="319"/>
      <c r="X207" s="319"/>
      <c r="Y207" s="319"/>
      <c r="Z207" s="191"/>
    </row>
    <row r="208" spans="1:27" ht="20.100000000000001" customHeight="1" x14ac:dyDescent="0.15">
      <c r="A208" s="169"/>
      <c r="B208" s="169"/>
      <c r="C208" s="182"/>
      <c r="D208" s="187">
        <v>11</v>
      </c>
      <c r="E208" s="192" t="s">
        <v>12</v>
      </c>
      <c r="F208" s="183"/>
      <c r="G208" s="183"/>
      <c r="H208" s="183"/>
      <c r="I208" s="192"/>
      <c r="J208" s="192"/>
      <c r="K208" s="192"/>
      <c r="L208" s="192"/>
      <c r="M208" s="192"/>
      <c r="N208" s="192"/>
      <c r="O208" s="192"/>
      <c r="P208" s="192"/>
      <c r="Q208" s="192"/>
      <c r="R208" s="192"/>
      <c r="S208" s="192"/>
      <c r="T208" s="192"/>
      <c r="U208" s="192"/>
      <c r="V208" s="192"/>
      <c r="W208" s="192"/>
      <c r="X208" s="192"/>
      <c r="Y208" s="192"/>
      <c r="Z208" s="191"/>
      <c r="AA208" s="195"/>
    </row>
    <row r="209" spans="1:27" ht="20.100000000000001" customHeight="1" x14ac:dyDescent="0.15">
      <c r="A209" s="169"/>
      <c r="B209" s="169"/>
      <c r="C209" s="186"/>
      <c r="D209" s="235"/>
      <c r="E209" s="320" t="s">
        <v>13</v>
      </c>
      <c r="F209" s="321"/>
      <c r="G209" s="321"/>
      <c r="H209" s="322"/>
      <c r="I209" s="323" t="s">
        <v>142</v>
      </c>
      <c r="J209" s="324"/>
      <c r="K209" s="324"/>
      <c r="L209" s="324"/>
      <c r="M209" s="325"/>
      <c r="Z209" s="235"/>
      <c r="AA209" s="195"/>
    </row>
    <row r="210" spans="1:27" ht="20.100000000000001" customHeight="1" x14ac:dyDescent="0.15">
      <c r="A210" s="169"/>
      <c r="B210" s="169"/>
      <c r="C210" s="186"/>
      <c r="D210" s="235"/>
      <c r="E210" s="326" t="s">
        <v>14</v>
      </c>
      <c r="F210" s="327"/>
      <c r="G210" s="327"/>
      <c r="H210" s="328"/>
      <c r="I210" s="91"/>
      <c r="J210" s="113"/>
      <c r="K210" s="113"/>
      <c r="L210" s="113"/>
      <c r="M210" s="114"/>
      <c r="Z210" s="235"/>
      <c r="AA210" s="195"/>
    </row>
    <row r="211" spans="1:27" ht="20.100000000000001" customHeight="1" x14ac:dyDescent="0.15">
      <c r="A211" s="169"/>
      <c r="B211" s="169"/>
      <c r="C211" s="186"/>
      <c r="D211" s="235"/>
      <c r="E211" s="329" t="s">
        <v>15</v>
      </c>
      <c r="F211" s="330"/>
      <c r="G211" s="330"/>
      <c r="H211" s="331"/>
      <c r="I211" s="97"/>
      <c r="J211" s="115"/>
      <c r="K211" s="115"/>
      <c r="L211" s="115"/>
      <c r="M211" s="116"/>
      <c r="Z211" s="235"/>
      <c r="AA211" s="195"/>
    </row>
    <row r="212" spans="1:27" ht="20.100000000000001" customHeight="1" x14ac:dyDescent="0.15">
      <c r="A212" s="169"/>
      <c r="B212" s="169"/>
      <c r="C212" s="186"/>
      <c r="D212" s="235"/>
      <c r="E212" s="329" t="s">
        <v>16</v>
      </c>
      <c r="F212" s="330"/>
      <c r="G212" s="330"/>
      <c r="H212" s="331"/>
      <c r="I212" s="97"/>
      <c r="J212" s="115"/>
      <c r="K212" s="115"/>
      <c r="L212" s="115"/>
      <c r="M212" s="116"/>
      <c r="Z212" s="235"/>
      <c r="AA212" s="195"/>
    </row>
    <row r="213" spans="1:27" ht="20.100000000000001" customHeight="1" thickBot="1" x14ac:dyDescent="0.2">
      <c r="A213" s="169"/>
      <c r="B213" s="169"/>
      <c r="C213" s="186"/>
      <c r="D213" s="235"/>
      <c r="E213" s="332" t="s">
        <v>17</v>
      </c>
      <c r="F213" s="333"/>
      <c r="G213" s="333"/>
      <c r="H213" s="334"/>
      <c r="I213" s="94"/>
      <c r="J213" s="95"/>
      <c r="K213" s="95"/>
      <c r="L213" s="95"/>
      <c r="M213" s="96"/>
      <c r="Z213" s="235"/>
      <c r="AA213" s="195"/>
    </row>
    <row r="214" spans="1:27" ht="20.100000000000001" customHeight="1" thickTop="1" x14ac:dyDescent="0.15">
      <c r="A214" s="169"/>
      <c r="B214" s="169"/>
      <c r="C214" s="186"/>
      <c r="E214" s="335" t="s">
        <v>141</v>
      </c>
      <c r="F214" s="336"/>
      <c r="G214" s="336"/>
      <c r="H214" s="337"/>
      <c r="I214" s="338">
        <f>I210+I212+I213</f>
        <v>0</v>
      </c>
      <c r="J214" s="339"/>
      <c r="K214" s="339"/>
      <c r="L214" s="339"/>
      <c r="M214" s="340"/>
      <c r="Z214" s="235"/>
      <c r="AA214" s="195"/>
    </row>
    <row r="215" spans="1:27" ht="20.100000000000001" customHeight="1" x14ac:dyDescent="0.15">
      <c r="A215" s="169"/>
      <c r="B215" s="169"/>
      <c r="C215" s="186"/>
      <c r="D215" s="187"/>
      <c r="E215" s="192"/>
      <c r="F215" s="192"/>
      <c r="G215" s="192"/>
      <c r="H215" s="192"/>
      <c r="I215" s="251"/>
      <c r="J215" s="251"/>
      <c r="K215" s="251"/>
      <c r="L215" s="299"/>
      <c r="M215" s="299"/>
      <c r="N215" s="299"/>
      <c r="O215" s="251"/>
      <c r="P215" s="251"/>
      <c r="Q215" s="251"/>
      <c r="R215" s="251"/>
      <c r="S215" s="251"/>
      <c r="T215" s="251"/>
      <c r="U215" s="251"/>
      <c r="V215" s="251"/>
      <c r="W215" s="251"/>
      <c r="X215" s="251"/>
      <c r="Y215" s="251"/>
      <c r="Z215" s="293"/>
      <c r="AA215" s="195"/>
    </row>
    <row r="216" spans="1:27" ht="20.100000000000001" customHeight="1" x14ac:dyDescent="0.15">
      <c r="A216" s="169"/>
      <c r="B216" s="169"/>
      <c r="C216" s="186"/>
      <c r="D216" s="187">
        <v>12</v>
      </c>
      <c r="E216" s="192" t="s">
        <v>52</v>
      </c>
      <c r="F216" s="192"/>
      <c r="G216" s="192"/>
      <c r="H216" s="192"/>
      <c r="I216" s="224"/>
      <c r="Z216" s="235"/>
      <c r="AA216" s="195"/>
    </row>
    <row r="217" spans="1:27" ht="20.100000000000001" customHeight="1" x14ac:dyDescent="0.15">
      <c r="A217" s="169"/>
      <c r="B217" s="169"/>
      <c r="C217" s="186"/>
      <c r="D217" s="235"/>
      <c r="E217" s="320" t="s">
        <v>13</v>
      </c>
      <c r="F217" s="321"/>
      <c r="G217" s="321"/>
      <c r="H217" s="322"/>
      <c r="I217" s="323" t="s">
        <v>143</v>
      </c>
      <c r="J217" s="324"/>
      <c r="K217" s="324"/>
      <c r="L217" s="324"/>
      <c r="M217" s="325"/>
      <c r="Z217" s="235"/>
      <c r="AA217" s="195"/>
    </row>
    <row r="218" spans="1:27" ht="20.100000000000001" customHeight="1" x14ac:dyDescent="0.15">
      <c r="A218" s="169"/>
      <c r="B218" s="169"/>
      <c r="C218" s="186"/>
      <c r="D218" s="187"/>
      <c r="E218" s="341" t="s">
        <v>145</v>
      </c>
      <c r="F218" s="342"/>
      <c r="G218" s="342"/>
      <c r="H218" s="343"/>
      <c r="I218" s="91"/>
      <c r="J218" s="113"/>
      <c r="K218" s="113"/>
      <c r="L218" s="113"/>
      <c r="M218" s="114"/>
      <c r="N218" s="167" t="s">
        <v>144</v>
      </c>
      <c r="Z218" s="235"/>
      <c r="AA218" s="195"/>
    </row>
    <row r="219" spans="1:27" ht="20.100000000000001" customHeight="1" thickBot="1" x14ac:dyDescent="0.2">
      <c r="A219" s="169"/>
      <c r="B219" s="169"/>
      <c r="C219" s="186"/>
      <c r="D219" s="187"/>
      <c r="E219" s="344" t="s">
        <v>146</v>
      </c>
      <c r="F219" s="345"/>
      <c r="G219" s="345"/>
      <c r="H219" s="346"/>
      <c r="I219" s="94"/>
      <c r="J219" s="95"/>
      <c r="K219" s="95"/>
      <c r="L219" s="95"/>
      <c r="M219" s="96"/>
      <c r="N219" s="167" t="s">
        <v>144</v>
      </c>
      <c r="Z219" s="235"/>
      <c r="AA219" s="195"/>
    </row>
    <row r="220" spans="1:27" ht="20.100000000000001" customHeight="1" thickTop="1" x14ac:dyDescent="0.15">
      <c r="A220" s="169"/>
      <c r="B220" s="169"/>
      <c r="C220" s="186"/>
      <c r="D220" s="187"/>
      <c r="E220" s="347" t="s">
        <v>53</v>
      </c>
      <c r="F220" s="348"/>
      <c r="G220" s="348"/>
      <c r="H220" s="349"/>
      <c r="I220" s="350" t="str">
        <f>IFERROR(ROUND(I218*100/I219,1),"")</f>
        <v/>
      </c>
      <c r="J220" s="351"/>
      <c r="K220" s="351"/>
      <c r="L220" s="351"/>
      <c r="M220" s="352"/>
      <c r="N220" s="167" t="s">
        <v>54</v>
      </c>
      <c r="Z220" s="235"/>
      <c r="AA220" s="195"/>
    </row>
    <row r="221" spans="1:27" ht="20.100000000000001" customHeight="1" x14ac:dyDescent="0.15">
      <c r="A221" s="169"/>
      <c r="B221" s="169"/>
      <c r="C221" s="186"/>
      <c r="D221" s="187"/>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93"/>
      <c r="AA221" s="195"/>
    </row>
    <row r="222" spans="1:27" ht="20.100000000000001" customHeight="1" x14ac:dyDescent="0.15">
      <c r="A222" s="169"/>
      <c r="B222" s="169"/>
      <c r="C222" s="206"/>
      <c r="D222" s="207"/>
      <c r="E222" s="207"/>
      <c r="F222" s="207"/>
      <c r="G222" s="207"/>
      <c r="H222" s="207"/>
      <c r="I222" s="207"/>
      <c r="J222" s="208"/>
      <c r="K222" s="208"/>
      <c r="L222" s="208"/>
      <c r="M222" s="231"/>
      <c r="N222" s="208"/>
      <c r="O222" s="208"/>
      <c r="P222" s="231"/>
      <c r="Q222" s="208"/>
      <c r="R222" s="208"/>
      <c r="S222" s="208"/>
      <c r="T222" s="208"/>
      <c r="U222" s="208"/>
      <c r="V222" s="208"/>
      <c r="W222" s="208"/>
      <c r="X222" s="208"/>
      <c r="Y222" s="208"/>
      <c r="Z222" s="353"/>
      <c r="AA222" s="195"/>
    </row>
    <row r="223" spans="1:27" ht="20.100000000000001" customHeight="1" x14ac:dyDescent="0.15">
      <c r="A223" s="169"/>
      <c r="B223" s="169"/>
      <c r="C223" s="192"/>
      <c r="D223" s="192"/>
      <c r="E223" s="192"/>
      <c r="F223" s="192"/>
      <c r="G223" s="192"/>
      <c r="H223" s="192"/>
      <c r="I223" s="192"/>
      <c r="J223" s="212"/>
      <c r="K223" s="212"/>
      <c r="L223" s="212"/>
      <c r="M223" s="232"/>
      <c r="N223" s="212"/>
      <c r="O223" s="212"/>
      <c r="P223" s="232"/>
      <c r="Q223" s="212"/>
      <c r="R223" s="212"/>
      <c r="S223" s="212"/>
      <c r="T223" s="212"/>
      <c r="U223" s="212"/>
      <c r="V223" s="212"/>
      <c r="W223" s="212"/>
      <c r="X223" s="212"/>
      <c r="Y223" s="212"/>
      <c r="Z223" s="212"/>
      <c r="AA223" s="212"/>
    </row>
    <row r="224" spans="1:27" ht="20.100000000000001" customHeight="1" x14ac:dyDescent="0.15">
      <c r="A224" s="169"/>
      <c r="B224" s="169"/>
      <c r="C224" s="192"/>
      <c r="D224" s="192"/>
      <c r="E224" s="192"/>
      <c r="F224" s="192"/>
      <c r="G224" s="192"/>
      <c r="H224" s="192"/>
      <c r="I224" s="192"/>
      <c r="J224" s="212"/>
      <c r="K224" s="212"/>
      <c r="L224" s="212"/>
      <c r="M224" s="232"/>
      <c r="Y224" s="212"/>
      <c r="Z224" s="212"/>
      <c r="AA224" s="212"/>
    </row>
    <row r="225" spans="1:26" ht="20.100000000000001" customHeight="1" x14ac:dyDescent="0.15">
      <c r="A225" s="169"/>
      <c r="B225" s="169"/>
      <c r="C225" s="179" t="s">
        <v>153</v>
      </c>
      <c r="D225" s="180"/>
      <c r="E225" s="180"/>
      <c r="F225" s="180"/>
      <c r="G225" s="180"/>
      <c r="H225" s="181"/>
      <c r="I225" s="240"/>
      <c r="J225" s="241"/>
      <c r="K225" s="241"/>
      <c r="L225" s="241"/>
      <c r="M225" s="241"/>
      <c r="N225" s="241"/>
      <c r="O225" s="241"/>
      <c r="P225" s="241"/>
      <c r="Q225" s="241"/>
      <c r="R225" s="241"/>
      <c r="S225" s="241"/>
      <c r="T225" s="241"/>
      <c r="U225" s="241"/>
      <c r="V225" s="241"/>
      <c r="W225" s="241"/>
      <c r="X225" s="241"/>
      <c r="Y225" s="241"/>
      <c r="Z225" s="241"/>
    </row>
    <row r="226" spans="1:26" ht="20.100000000000001" customHeight="1" x14ac:dyDescent="0.15">
      <c r="A226" s="169"/>
      <c r="B226" s="169"/>
      <c r="C226" s="182"/>
      <c r="D226" s="187"/>
      <c r="E226" s="354"/>
      <c r="F226" s="183"/>
      <c r="G226" s="183"/>
      <c r="H226" s="183"/>
      <c r="I226" s="192"/>
      <c r="J226" s="192"/>
      <c r="K226" s="192"/>
      <c r="L226" s="192"/>
      <c r="M226" s="192"/>
      <c r="N226" s="192"/>
      <c r="O226" s="192"/>
      <c r="P226" s="192"/>
      <c r="Q226" s="192"/>
      <c r="R226" s="192"/>
      <c r="S226" s="192"/>
      <c r="T226" s="192"/>
      <c r="U226" s="192"/>
      <c r="V226" s="192"/>
      <c r="W226" s="192"/>
      <c r="X226" s="192"/>
      <c r="Y226" s="192"/>
      <c r="Z226" s="191"/>
    </row>
    <row r="227" spans="1:26" ht="45" customHeight="1" x14ac:dyDescent="0.15">
      <c r="A227" s="169"/>
      <c r="B227" s="169"/>
      <c r="C227" s="355"/>
      <c r="D227" s="356" t="s">
        <v>243</v>
      </c>
      <c r="E227" s="356"/>
      <c r="F227" s="356"/>
      <c r="G227" s="356"/>
      <c r="H227" s="356"/>
      <c r="I227" s="356"/>
      <c r="J227" s="356"/>
      <c r="K227" s="356"/>
      <c r="L227" s="356"/>
      <c r="M227" s="356"/>
      <c r="N227" s="356"/>
      <c r="O227" s="356"/>
      <c r="P227" s="356"/>
      <c r="Q227" s="356"/>
      <c r="R227" s="356"/>
      <c r="S227" s="356"/>
      <c r="T227" s="356"/>
      <c r="U227" s="356"/>
      <c r="V227" s="356"/>
      <c r="W227" s="356"/>
      <c r="X227" s="356"/>
      <c r="Y227" s="356"/>
      <c r="Z227" s="191"/>
    </row>
    <row r="228" spans="1:26" ht="20.100000000000001" customHeight="1" x14ac:dyDescent="0.15">
      <c r="A228" s="169"/>
      <c r="B228" s="169"/>
      <c r="C228" s="357"/>
      <c r="D228" s="358" t="s">
        <v>74</v>
      </c>
      <c r="E228" s="359"/>
      <c r="F228" s="359"/>
      <c r="G228" s="359"/>
      <c r="H228" s="359"/>
      <c r="I228" s="359"/>
      <c r="J228" s="360"/>
      <c r="K228" s="361" t="s">
        <v>147</v>
      </c>
      <c r="L228" s="362"/>
      <c r="M228" s="362"/>
      <c r="N228" s="362"/>
      <c r="O228" s="362"/>
      <c r="P228" s="362"/>
      <c r="Q228" s="363" t="s">
        <v>148</v>
      </c>
      <c r="R228" s="364"/>
      <c r="S228" s="364"/>
      <c r="T228" s="365"/>
      <c r="U228" s="366" t="s">
        <v>125</v>
      </c>
      <c r="V228" s="367"/>
      <c r="W228" s="367"/>
      <c r="X228" s="367"/>
      <c r="Y228" s="368"/>
      <c r="Z228" s="191"/>
    </row>
    <row r="229" spans="1:26" ht="20.100000000000001" customHeight="1" x14ac:dyDescent="0.15">
      <c r="A229" s="244"/>
      <c r="B229" s="169"/>
      <c r="C229" s="369"/>
      <c r="D229" s="370"/>
      <c r="E229" s="371"/>
      <c r="F229" s="371"/>
      <c r="G229" s="371"/>
      <c r="H229" s="371"/>
      <c r="I229" s="372"/>
      <c r="J229" s="373"/>
      <c r="K229" s="153"/>
      <c r="L229" s="154"/>
      <c r="M229" s="154"/>
      <c r="N229" s="374" t="s">
        <v>175</v>
      </c>
      <c r="O229" s="3"/>
      <c r="P229" s="375" t="s">
        <v>175</v>
      </c>
      <c r="Q229" s="2"/>
      <c r="R229" s="299" t="s">
        <v>175</v>
      </c>
      <c r="S229" s="6"/>
      <c r="T229" s="376" t="s">
        <v>175</v>
      </c>
      <c r="U229" s="377"/>
      <c r="V229" s="378"/>
      <c r="W229" s="378"/>
      <c r="X229" s="378"/>
      <c r="Y229" s="379"/>
      <c r="Z229" s="235"/>
    </row>
    <row r="230" spans="1:26" ht="20.100000000000001" customHeight="1" x14ac:dyDescent="0.15">
      <c r="A230" s="244"/>
      <c r="B230" s="169"/>
      <c r="C230" s="369"/>
      <c r="D230" s="380"/>
      <c r="E230" s="381"/>
      <c r="F230" s="381"/>
      <c r="G230" s="381"/>
      <c r="H230" s="381"/>
      <c r="I230" s="382"/>
      <c r="J230" s="383"/>
      <c r="K230" s="88"/>
      <c r="L230" s="89"/>
      <c r="M230" s="89"/>
      <c r="N230" s="384" t="s">
        <v>176</v>
      </c>
      <c r="O230" s="4"/>
      <c r="P230" s="385" t="s">
        <v>176</v>
      </c>
      <c r="Q230" s="5"/>
      <c r="R230" s="384" t="s">
        <v>176</v>
      </c>
      <c r="S230" s="4"/>
      <c r="T230" s="386" t="s">
        <v>176</v>
      </c>
      <c r="U230" s="387"/>
      <c r="V230" s="388"/>
      <c r="W230" s="388"/>
      <c r="X230" s="388"/>
      <c r="Y230" s="389"/>
      <c r="Z230" s="235"/>
    </row>
    <row r="231" spans="1:26" ht="20.100000000000001" customHeight="1" x14ac:dyDescent="0.15">
      <c r="A231" s="169"/>
      <c r="B231" s="169"/>
      <c r="C231" s="357"/>
      <c r="D231" s="390" t="s">
        <v>46</v>
      </c>
      <c r="E231" s="391"/>
      <c r="F231" s="391"/>
      <c r="G231" s="391"/>
      <c r="H231" s="391"/>
      <c r="I231" s="392"/>
      <c r="J231" s="393"/>
      <c r="K231" s="91"/>
      <c r="L231" s="146"/>
      <c r="M231" s="146"/>
      <c r="N231" s="147"/>
      <c r="O231" s="144"/>
      <c r="P231" s="148"/>
      <c r="Q231" s="91"/>
      <c r="R231" s="145"/>
      <c r="S231" s="144"/>
      <c r="T231" s="114"/>
      <c r="U231" s="91"/>
      <c r="V231" s="113"/>
      <c r="W231" s="113"/>
      <c r="X231" s="113"/>
      <c r="Y231" s="114"/>
      <c r="Z231" s="191"/>
    </row>
    <row r="232" spans="1:26" ht="20.100000000000001" customHeight="1" x14ac:dyDescent="0.15">
      <c r="A232" s="169"/>
      <c r="B232" s="169"/>
      <c r="C232" s="357"/>
      <c r="D232" s="394" t="s">
        <v>56</v>
      </c>
      <c r="E232" s="395"/>
      <c r="F232" s="395"/>
      <c r="G232" s="395"/>
      <c r="H232" s="395"/>
      <c r="I232" s="396"/>
      <c r="J232" s="397"/>
      <c r="K232" s="97"/>
      <c r="L232" s="98"/>
      <c r="M232" s="98"/>
      <c r="N232" s="99"/>
      <c r="O232" s="86"/>
      <c r="P232" s="87"/>
      <c r="Q232" s="97"/>
      <c r="R232" s="157"/>
      <c r="S232" s="86"/>
      <c r="T232" s="116"/>
      <c r="U232" s="97"/>
      <c r="V232" s="115"/>
      <c r="W232" s="115"/>
      <c r="X232" s="115"/>
      <c r="Y232" s="116"/>
      <c r="Z232" s="191"/>
    </row>
    <row r="233" spans="1:26" ht="20.100000000000001" customHeight="1" x14ac:dyDescent="0.15">
      <c r="A233" s="169"/>
      <c r="B233" s="169"/>
      <c r="C233" s="357"/>
      <c r="D233" s="398" t="s">
        <v>244</v>
      </c>
      <c r="E233" s="399"/>
      <c r="F233" s="399"/>
      <c r="G233" s="399"/>
      <c r="H233" s="399"/>
      <c r="I233" s="399"/>
      <c r="J233" s="400"/>
      <c r="K233" s="97"/>
      <c r="L233" s="98"/>
      <c r="M233" s="98"/>
      <c r="N233" s="99"/>
      <c r="O233" s="86"/>
      <c r="P233" s="87"/>
      <c r="Q233" s="97"/>
      <c r="R233" s="99"/>
      <c r="S233" s="86"/>
      <c r="T233" s="87"/>
      <c r="U233" s="97"/>
      <c r="V233" s="98"/>
      <c r="W233" s="98"/>
      <c r="X233" s="98"/>
      <c r="Y233" s="87"/>
      <c r="Z233" s="191"/>
    </row>
    <row r="234" spans="1:26" ht="20.100000000000001" customHeight="1" x14ac:dyDescent="0.15">
      <c r="A234" s="169"/>
      <c r="B234" s="169"/>
      <c r="C234" s="357"/>
      <c r="D234" s="394" t="s">
        <v>245</v>
      </c>
      <c r="E234" s="395"/>
      <c r="F234" s="395"/>
      <c r="G234" s="395"/>
      <c r="H234" s="395"/>
      <c r="I234" s="396"/>
      <c r="J234" s="397"/>
      <c r="K234" s="97"/>
      <c r="L234" s="98"/>
      <c r="M234" s="98"/>
      <c r="N234" s="99"/>
      <c r="O234" s="86"/>
      <c r="P234" s="87"/>
      <c r="Q234" s="97"/>
      <c r="R234" s="157"/>
      <c r="S234" s="86"/>
      <c r="T234" s="116"/>
      <c r="U234" s="97"/>
      <c r="V234" s="115"/>
      <c r="W234" s="115"/>
      <c r="X234" s="115"/>
      <c r="Y234" s="116"/>
      <c r="Z234" s="191"/>
    </row>
    <row r="235" spans="1:26" ht="20.100000000000001" customHeight="1" x14ac:dyDescent="0.15">
      <c r="A235" s="169"/>
      <c r="B235" s="169"/>
      <c r="C235" s="357"/>
      <c r="D235" s="398" t="s">
        <v>31</v>
      </c>
      <c r="E235" s="399"/>
      <c r="F235" s="399"/>
      <c r="G235" s="399"/>
      <c r="H235" s="399"/>
      <c r="I235" s="399"/>
      <c r="J235" s="400"/>
      <c r="K235" s="97"/>
      <c r="L235" s="98"/>
      <c r="M235" s="98"/>
      <c r="N235" s="99"/>
      <c r="O235" s="86"/>
      <c r="P235" s="87"/>
      <c r="Q235" s="97"/>
      <c r="R235" s="157"/>
      <c r="S235" s="86"/>
      <c r="T235" s="116"/>
      <c r="U235" s="97"/>
      <c r="V235" s="115"/>
      <c r="W235" s="115"/>
      <c r="X235" s="115"/>
      <c r="Y235" s="116"/>
      <c r="Z235" s="191"/>
    </row>
    <row r="236" spans="1:26" ht="20.100000000000001" customHeight="1" x14ac:dyDescent="0.15">
      <c r="A236" s="169"/>
      <c r="B236" s="169"/>
      <c r="C236" s="357"/>
      <c r="D236" s="394" t="s">
        <v>33</v>
      </c>
      <c r="E236" s="395"/>
      <c r="F236" s="395"/>
      <c r="G236" s="395"/>
      <c r="H236" s="395"/>
      <c r="I236" s="396"/>
      <c r="J236" s="397"/>
      <c r="K236" s="97"/>
      <c r="L236" s="98"/>
      <c r="M236" s="98"/>
      <c r="N236" s="99"/>
      <c r="O236" s="86"/>
      <c r="P236" s="87"/>
      <c r="Q236" s="97"/>
      <c r="R236" s="157"/>
      <c r="S236" s="86"/>
      <c r="T236" s="116"/>
      <c r="U236" s="97"/>
      <c r="V236" s="115"/>
      <c r="W236" s="115"/>
      <c r="X236" s="115"/>
      <c r="Y236" s="116"/>
      <c r="Z236" s="191"/>
    </row>
    <row r="237" spans="1:26" ht="20.100000000000001" customHeight="1" x14ac:dyDescent="0.15">
      <c r="A237" s="169"/>
      <c r="B237" s="169"/>
      <c r="C237" s="357"/>
      <c r="D237" s="394" t="s">
        <v>246</v>
      </c>
      <c r="E237" s="395"/>
      <c r="F237" s="395"/>
      <c r="G237" s="395"/>
      <c r="H237" s="395"/>
      <c r="I237" s="396"/>
      <c r="J237" s="397"/>
      <c r="K237" s="97"/>
      <c r="L237" s="98"/>
      <c r="M237" s="98"/>
      <c r="N237" s="99"/>
      <c r="O237" s="86"/>
      <c r="P237" s="87"/>
      <c r="Q237" s="97"/>
      <c r="R237" s="157"/>
      <c r="S237" s="86"/>
      <c r="T237" s="116"/>
      <c r="U237" s="97"/>
      <c r="V237" s="115"/>
      <c r="W237" s="115"/>
      <c r="X237" s="115"/>
      <c r="Y237" s="116"/>
      <c r="Z237" s="191"/>
    </row>
    <row r="238" spans="1:26" ht="20.100000000000001" customHeight="1" x14ac:dyDescent="0.15">
      <c r="A238" s="169"/>
      <c r="B238" s="169"/>
      <c r="C238" s="357"/>
      <c r="D238" s="394" t="s">
        <v>247</v>
      </c>
      <c r="E238" s="395"/>
      <c r="F238" s="395"/>
      <c r="G238" s="395"/>
      <c r="H238" s="395"/>
      <c r="I238" s="396"/>
      <c r="J238" s="397"/>
      <c r="K238" s="97"/>
      <c r="L238" s="98"/>
      <c r="M238" s="98"/>
      <c r="N238" s="99"/>
      <c r="O238" s="86"/>
      <c r="P238" s="87"/>
      <c r="Q238" s="97"/>
      <c r="R238" s="157"/>
      <c r="S238" s="86"/>
      <c r="T238" s="116"/>
      <c r="U238" s="97"/>
      <c r="V238" s="115"/>
      <c r="W238" s="115"/>
      <c r="X238" s="115"/>
      <c r="Y238" s="116"/>
      <c r="Z238" s="191"/>
    </row>
    <row r="239" spans="1:26" ht="20.100000000000001" customHeight="1" x14ac:dyDescent="0.15">
      <c r="A239" s="169"/>
      <c r="B239" s="169"/>
      <c r="C239" s="357"/>
      <c r="D239" s="394" t="s">
        <v>248</v>
      </c>
      <c r="E239" s="395"/>
      <c r="F239" s="395"/>
      <c r="G239" s="395"/>
      <c r="H239" s="395"/>
      <c r="I239" s="396"/>
      <c r="J239" s="397"/>
      <c r="K239" s="97"/>
      <c r="L239" s="98"/>
      <c r="M239" s="98"/>
      <c r="N239" s="99"/>
      <c r="O239" s="86"/>
      <c r="P239" s="87"/>
      <c r="Q239" s="97"/>
      <c r="R239" s="157"/>
      <c r="S239" s="86"/>
      <c r="T239" s="116"/>
      <c r="U239" s="97"/>
      <c r="V239" s="115"/>
      <c r="W239" s="115"/>
      <c r="X239" s="115"/>
      <c r="Y239" s="116"/>
      <c r="Z239" s="191"/>
    </row>
    <row r="240" spans="1:26" ht="20.100000000000001" customHeight="1" thickBot="1" x14ac:dyDescent="0.2">
      <c r="A240" s="169"/>
      <c r="B240" s="169"/>
      <c r="C240" s="357"/>
      <c r="D240" s="394" t="s">
        <v>266</v>
      </c>
      <c r="E240" s="395"/>
      <c r="F240" s="395"/>
      <c r="G240" s="395"/>
      <c r="H240" s="395"/>
      <c r="I240" s="396"/>
      <c r="J240" s="397"/>
      <c r="K240" s="94"/>
      <c r="L240" s="130"/>
      <c r="M240" s="130"/>
      <c r="N240" s="131"/>
      <c r="O240" s="155"/>
      <c r="P240" s="156"/>
      <c r="Q240" s="94"/>
      <c r="R240" s="158"/>
      <c r="S240" s="155"/>
      <c r="T240" s="96"/>
      <c r="U240" s="94"/>
      <c r="V240" s="95"/>
      <c r="W240" s="95"/>
      <c r="X240" s="95"/>
      <c r="Y240" s="96"/>
      <c r="Z240" s="191"/>
    </row>
    <row r="241" spans="1:27" ht="20.100000000000001" customHeight="1" thickTop="1" x14ac:dyDescent="0.15">
      <c r="A241" s="169"/>
      <c r="B241" s="169"/>
      <c r="C241" s="357"/>
      <c r="D241" s="401" t="s">
        <v>150</v>
      </c>
      <c r="E241" s="402"/>
      <c r="F241" s="402"/>
      <c r="G241" s="402"/>
      <c r="H241" s="402"/>
      <c r="I241" s="403"/>
      <c r="J241" s="404"/>
      <c r="K241" s="338">
        <f>SUM(K231:N240)</f>
        <v>0</v>
      </c>
      <c r="L241" s="405"/>
      <c r="M241" s="405"/>
      <c r="N241" s="406"/>
      <c r="O241" s="407">
        <f>SUM(O231:P240)</f>
        <v>0</v>
      </c>
      <c r="P241" s="408"/>
      <c r="Q241" s="338">
        <f>SUM(Q231:R240)</f>
        <v>0</v>
      </c>
      <c r="R241" s="409"/>
      <c r="S241" s="407">
        <f>SUM(S231:T240)</f>
        <v>0</v>
      </c>
      <c r="T241" s="340"/>
      <c r="U241" s="338">
        <f>SUM(U231:Y240)</f>
        <v>0</v>
      </c>
      <c r="V241" s="339"/>
      <c r="W241" s="339"/>
      <c r="X241" s="339"/>
      <c r="Y241" s="340"/>
      <c r="Z241" s="191"/>
    </row>
    <row r="242" spans="1:27" ht="20.100000000000001" customHeight="1" x14ac:dyDescent="0.15">
      <c r="A242" s="169"/>
      <c r="B242" s="169"/>
      <c r="C242" s="186"/>
      <c r="D242" s="298"/>
      <c r="E242" s="410" t="str">
        <f>"*1 "&amp;日付例&amp;"　年月日を入力してください。"</f>
        <v>*1 例)2024/4/1、R6/4/1　年月日を入力してください。</v>
      </c>
      <c r="F242" s="411"/>
      <c r="G242" s="411"/>
      <c r="H242" s="411"/>
      <c r="I242" s="411"/>
      <c r="J242" s="411"/>
      <c r="K242" s="412"/>
      <c r="L242" s="413"/>
      <c r="M242" s="413"/>
      <c r="N242" s="413"/>
      <c r="O242" s="412"/>
      <c r="P242" s="413"/>
      <c r="Q242" s="413"/>
      <c r="R242" s="413"/>
      <c r="S242" s="412"/>
      <c r="T242" s="413"/>
      <c r="U242" s="413"/>
      <c r="V242" s="413"/>
      <c r="W242" s="413"/>
      <c r="X242" s="413"/>
      <c r="Y242" s="413"/>
      <c r="Z242" s="191"/>
    </row>
    <row r="243" spans="1:27" ht="20.100000000000001" customHeight="1" x14ac:dyDescent="0.15">
      <c r="A243" s="169"/>
      <c r="B243" s="169"/>
      <c r="C243" s="414"/>
      <c r="D243" s="415"/>
      <c r="E243" s="416"/>
      <c r="F243" s="415"/>
      <c r="G243" s="415"/>
      <c r="H243" s="415"/>
      <c r="I243" s="415"/>
      <c r="J243" s="415"/>
      <c r="K243" s="417"/>
      <c r="L243" s="418"/>
      <c r="M243" s="418"/>
      <c r="N243" s="418"/>
      <c r="O243" s="417"/>
      <c r="P243" s="418"/>
      <c r="Q243" s="418"/>
      <c r="R243" s="418"/>
      <c r="S243" s="417"/>
      <c r="T243" s="418"/>
      <c r="U243" s="418"/>
      <c r="V243" s="418"/>
      <c r="W243" s="418"/>
      <c r="X243" s="418"/>
      <c r="Y243" s="418"/>
      <c r="Z243" s="207"/>
      <c r="AA243" s="203"/>
    </row>
    <row r="244" spans="1:27" ht="20.100000000000001" customHeight="1" x14ac:dyDescent="0.15">
      <c r="A244" s="169"/>
      <c r="B244" s="169"/>
      <c r="C244" s="419"/>
      <c r="D244" s="298"/>
      <c r="E244" s="410"/>
      <c r="F244" s="298"/>
      <c r="G244" s="298"/>
      <c r="H244" s="298"/>
      <c r="I244" s="298"/>
      <c r="J244" s="298"/>
      <c r="K244" s="420"/>
      <c r="L244" s="251"/>
      <c r="M244" s="251"/>
      <c r="N244" s="251"/>
      <c r="O244" s="420"/>
      <c r="P244" s="251"/>
      <c r="Q244" s="251"/>
      <c r="R244" s="251"/>
      <c r="S244" s="420"/>
      <c r="T244" s="251"/>
      <c r="U244" s="251"/>
      <c r="V244" s="251"/>
      <c r="W244" s="251"/>
      <c r="X244" s="251"/>
      <c r="Y244" s="251"/>
      <c r="Z244" s="192"/>
    </row>
    <row r="245" spans="1:27" ht="20.100000000000001" customHeight="1" x14ac:dyDescent="0.15">
      <c r="A245" s="169"/>
      <c r="B245" s="169"/>
      <c r="C245" s="187"/>
      <c r="D245" s="298"/>
      <c r="E245" s="410"/>
      <c r="F245" s="415"/>
      <c r="G245" s="298"/>
      <c r="H245" s="298"/>
      <c r="I245" s="298"/>
      <c r="J245" s="298"/>
      <c r="K245" s="420"/>
      <c r="L245" s="251"/>
      <c r="M245" s="251"/>
      <c r="N245" s="251"/>
      <c r="O245" s="420"/>
      <c r="P245" s="251"/>
      <c r="Q245" s="251"/>
      <c r="R245" s="251"/>
      <c r="S245" s="420"/>
      <c r="T245" s="251"/>
      <c r="U245" s="251"/>
      <c r="V245" s="251"/>
      <c r="W245" s="251"/>
      <c r="X245" s="251"/>
      <c r="Y245" s="251"/>
      <c r="Z245" s="192"/>
    </row>
    <row r="246" spans="1:27" ht="20.100000000000001" customHeight="1" x14ac:dyDescent="0.15">
      <c r="A246" s="169"/>
      <c r="B246" s="169"/>
      <c r="C246" s="179" t="s">
        <v>154</v>
      </c>
      <c r="D246" s="180"/>
      <c r="E246" s="180"/>
      <c r="F246" s="180"/>
      <c r="G246" s="180"/>
      <c r="H246" s="181"/>
      <c r="I246" s="240"/>
      <c r="J246" s="241"/>
      <c r="K246" s="241"/>
      <c r="L246" s="241"/>
      <c r="M246" s="241"/>
      <c r="N246" s="241"/>
      <c r="O246" s="241"/>
      <c r="P246" s="241"/>
      <c r="Q246" s="241"/>
      <c r="R246" s="241"/>
      <c r="S246" s="241"/>
      <c r="T246" s="241"/>
      <c r="U246" s="241"/>
      <c r="V246" s="241"/>
      <c r="W246" s="241"/>
      <c r="X246" s="241"/>
      <c r="Y246" s="241"/>
      <c r="Z246" s="241"/>
    </row>
    <row r="247" spans="1:27" ht="20.100000000000001" customHeight="1" x14ac:dyDescent="0.15">
      <c r="A247" s="169"/>
      <c r="B247" s="169"/>
      <c r="C247" s="182"/>
      <c r="D247" s="187"/>
      <c r="E247" s="354"/>
      <c r="F247" s="183"/>
      <c r="G247" s="183"/>
      <c r="H247" s="183"/>
      <c r="I247" s="192"/>
      <c r="J247" s="192"/>
      <c r="K247" s="192"/>
      <c r="L247" s="192"/>
      <c r="M247" s="192"/>
      <c r="N247" s="192"/>
      <c r="O247" s="192"/>
      <c r="P247" s="192"/>
      <c r="Q247" s="192"/>
      <c r="R247" s="192"/>
      <c r="S247" s="192"/>
      <c r="T247" s="192"/>
      <c r="U247" s="192"/>
      <c r="V247" s="192"/>
      <c r="W247" s="192"/>
      <c r="X247" s="192"/>
      <c r="Y247" s="192"/>
      <c r="Z247" s="191"/>
    </row>
    <row r="248" spans="1:27" ht="30" customHeight="1" x14ac:dyDescent="0.15">
      <c r="A248" s="169"/>
      <c r="B248" s="169"/>
      <c r="C248" s="182"/>
      <c r="D248" s="229" t="s">
        <v>151</v>
      </c>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421"/>
      <c r="AA248" s="214"/>
    </row>
    <row r="249" spans="1:27" ht="20.100000000000001" customHeight="1" x14ac:dyDescent="0.15">
      <c r="A249" s="169"/>
      <c r="B249" s="169"/>
      <c r="C249" s="369"/>
      <c r="D249" s="422" t="s">
        <v>149</v>
      </c>
      <c r="E249" s="423"/>
      <c r="F249" s="423"/>
      <c r="G249" s="423"/>
      <c r="H249" s="423"/>
      <c r="I249" s="423"/>
      <c r="J249" s="423"/>
      <c r="K249" s="424" t="s">
        <v>10</v>
      </c>
      <c r="L249" s="425"/>
      <c r="M249" s="426"/>
      <c r="N249" s="427"/>
      <c r="O249" s="428" t="s">
        <v>172</v>
      </c>
      <c r="P249" s="429"/>
      <c r="Q249" s="429"/>
      <c r="R249" s="430"/>
      <c r="S249" s="431" t="s">
        <v>10</v>
      </c>
      <c r="Z249" s="235"/>
    </row>
    <row r="250" spans="1:27" ht="20.100000000000001" customHeight="1" x14ac:dyDescent="0.15">
      <c r="A250" s="169"/>
      <c r="B250" s="169"/>
      <c r="C250" s="369"/>
      <c r="D250" s="432" t="s">
        <v>57</v>
      </c>
      <c r="E250" s="433"/>
      <c r="F250" s="433"/>
      <c r="G250" s="433"/>
      <c r="H250" s="433"/>
      <c r="I250" s="433"/>
      <c r="J250" s="433"/>
      <c r="K250" s="101"/>
      <c r="L250" s="102"/>
      <c r="M250" s="103"/>
      <c r="N250" s="427"/>
      <c r="O250" s="434" t="s">
        <v>188</v>
      </c>
      <c r="P250" s="435"/>
      <c r="Q250" s="435"/>
      <c r="R250" s="436"/>
      <c r="S250" s="7"/>
      <c r="Z250" s="235"/>
    </row>
    <row r="251" spans="1:27" ht="20.100000000000001" customHeight="1" x14ac:dyDescent="0.15">
      <c r="A251" s="169"/>
      <c r="B251" s="169"/>
      <c r="C251" s="369"/>
      <c r="D251" s="437" t="s">
        <v>58</v>
      </c>
      <c r="E251" s="438"/>
      <c r="F251" s="438"/>
      <c r="G251" s="438"/>
      <c r="H251" s="438"/>
      <c r="I251" s="438"/>
      <c r="J251" s="438"/>
      <c r="K251" s="83"/>
      <c r="L251" s="84"/>
      <c r="M251" s="85"/>
      <c r="N251" s="427"/>
      <c r="O251" s="439" t="s">
        <v>189</v>
      </c>
      <c r="P251" s="440"/>
      <c r="Q251" s="440"/>
      <c r="R251" s="441"/>
      <c r="S251" s="8"/>
      <c r="Z251" s="235"/>
    </row>
    <row r="252" spans="1:27" ht="20.100000000000001" customHeight="1" x14ac:dyDescent="0.15">
      <c r="A252" s="169"/>
      <c r="B252" s="169"/>
      <c r="C252" s="369"/>
      <c r="D252" s="437" t="s">
        <v>3</v>
      </c>
      <c r="E252" s="438"/>
      <c r="F252" s="438"/>
      <c r="G252" s="438"/>
      <c r="H252" s="438"/>
      <c r="I252" s="438"/>
      <c r="J252" s="438"/>
      <c r="K252" s="83"/>
      <c r="L252" s="84"/>
      <c r="M252" s="85"/>
      <c r="N252" s="427"/>
      <c r="O252" s="439" t="s">
        <v>190</v>
      </c>
      <c r="P252" s="440"/>
      <c r="Q252" s="440"/>
      <c r="R252" s="441"/>
      <c r="S252" s="8"/>
      <c r="Z252" s="235"/>
    </row>
    <row r="253" spans="1:27" ht="20.100000000000001" customHeight="1" x14ac:dyDescent="0.15">
      <c r="A253" s="169"/>
      <c r="B253" s="169"/>
      <c r="C253" s="369"/>
      <c r="D253" s="437" t="s">
        <v>4</v>
      </c>
      <c r="E253" s="438"/>
      <c r="F253" s="438"/>
      <c r="G253" s="438"/>
      <c r="H253" s="438"/>
      <c r="I253" s="438"/>
      <c r="J253" s="438"/>
      <c r="K253" s="83"/>
      <c r="L253" s="84"/>
      <c r="M253" s="85"/>
      <c r="N253" s="427"/>
      <c r="O253" s="439" t="s">
        <v>191</v>
      </c>
      <c r="P253" s="440"/>
      <c r="Q253" s="440"/>
      <c r="R253" s="441"/>
      <c r="S253" s="8"/>
      <c r="Z253" s="235"/>
    </row>
    <row r="254" spans="1:27" ht="20.100000000000001" customHeight="1" x14ac:dyDescent="0.15">
      <c r="A254" s="169"/>
      <c r="B254" s="169"/>
      <c r="C254" s="369"/>
      <c r="D254" s="437" t="s">
        <v>5</v>
      </c>
      <c r="E254" s="438"/>
      <c r="F254" s="438"/>
      <c r="G254" s="438"/>
      <c r="H254" s="438"/>
      <c r="I254" s="438"/>
      <c r="J254" s="438"/>
      <c r="K254" s="83"/>
      <c r="L254" s="84"/>
      <c r="M254" s="85"/>
      <c r="N254" s="427"/>
      <c r="O254" s="439" t="s">
        <v>192</v>
      </c>
      <c r="P254" s="440"/>
      <c r="Q254" s="440"/>
      <c r="R254" s="441"/>
      <c r="S254" s="8"/>
      <c r="Z254" s="235"/>
    </row>
    <row r="255" spans="1:27" ht="20.100000000000001" customHeight="1" x14ac:dyDescent="0.15">
      <c r="A255" s="169"/>
      <c r="B255" s="169"/>
      <c r="C255" s="369"/>
      <c r="D255" s="437" t="s">
        <v>59</v>
      </c>
      <c r="E255" s="438"/>
      <c r="F255" s="438"/>
      <c r="G255" s="438"/>
      <c r="H255" s="438"/>
      <c r="I255" s="438"/>
      <c r="J255" s="438"/>
      <c r="K255" s="83"/>
      <c r="L255" s="84"/>
      <c r="M255" s="85"/>
      <c r="N255" s="427"/>
      <c r="O255" s="439" t="s">
        <v>193</v>
      </c>
      <c r="P255" s="440"/>
      <c r="Q255" s="440"/>
      <c r="R255" s="441"/>
      <c r="S255" s="8"/>
      <c r="Z255" s="235"/>
    </row>
    <row r="256" spans="1:27" ht="20.100000000000001" customHeight="1" x14ac:dyDescent="0.15">
      <c r="A256" s="169"/>
      <c r="B256" s="169"/>
      <c r="C256" s="369"/>
      <c r="D256" s="437" t="s">
        <v>60</v>
      </c>
      <c r="E256" s="438"/>
      <c r="F256" s="438"/>
      <c r="G256" s="438"/>
      <c r="H256" s="438"/>
      <c r="I256" s="438"/>
      <c r="J256" s="438"/>
      <c r="K256" s="83"/>
      <c r="L256" s="84"/>
      <c r="M256" s="85"/>
      <c r="N256" s="427"/>
      <c r="O256" s="11"/>
      <c r="P256" s="104"/>
      <c r="Q256" s="104"/>
      <c r="R256" s="105"/>
      <c r="S256" s="8"/>
      <c r="Z256" s="235"/>
    </row>
    <row r="257" spans="1:26" ht="20.100000000000001" customHeight="1" x14ac:dyDescent="0.15">
      <c r="A257" s="169"/>
      <c r="B257" s="169"/>
      <c r="C257" s="369"/>
      <c r="D257" s="437" t="s">
        <v>61</v>
      </c>
      <c r="E257" s="438"/>
      <c r="F257" s="438"/>
      <c r="G257" s="438"/>
      <c r="H257" s="438"/>
      <c r="I257" s="438"/>
      <c r="J257" s="438"/>
      <c r="K257" s="83"/>
      <c r="L257" s="84"/>
      <c r="M257" s="85"/>
      <c r="N257" s="427"/>
      <c r="O257" s="11"/>
      <c r="P257" s="104"/>
      <c r="Q257" s="104"/>
      <c r="R257" s="105"/>
      <c r="S257" s="8"/>
      <c r="Z257" s="235"/>
    </row>
    <row r="258" spans="1:26" ht="20.100000000000001" customHeight="1" x14ac:dyDescent="0.15">
      <c r="A258" s="169"/>
      <c r="B258" s="169"/>
      <c r="C258" s="369"/>
      <c r="D258" s="437" t="s">
        <v>6</v>
      </c>
      <c r="E258" s="438"/>
      <c r="F258" s="438"/>
      <c r="G258" s="438"/>
      <c r="H258" s="438"/>
      <c r="I258" s="438"/>
      <c r="J258" s="438"/>
      <c r="K258" s="83"/>
      <c r="L258" s="84"/>
      <c r="M258" s="85"/>
      <c r="N258" s="427"/>
      <c r="O258" s="11"/>
      <c r="P258" s="104"/>
      <c r="Q258" s="104"/>
      <c r="R258" s="105"/>
      <c r="S258" s="8"/>
      <c r="Z258" s="235"/>
    </row>
    <row r="259" spans="1:26" ht="20.100000000000001" customHeight="1" x14ac:dyDescent="0.15">
      <c r="A259" s="169"/>
      <c r="B259" s="169"/>
      <c r="C259" s="369"/>
      <c r="D259" s="437" t="s">
        <v>7</v>
      </c>
      <c r="E259" s="438"/>
      <c r="F259" s="438"/>
      <c r="G259" s="438"/>
      <c r="H259" s="438"/>
      <c r="I259" s="438"/>
      <c r="J259" s="438"/>
      <c r="K259" s="83"/>
      <c r="L259" s="84"/>
      <c r="M259" s="85"/>
      <c r="N259" s="427"/>
      <c r="O259" s="11"/>
      <c r="P259" s="104"/>
      <c r="Q259" s="104"/>
      <c r="R259" s="105"/>
      <c r="S259" s="8"/>
      <c r="Z259" s="235"/>
    </row>
    <row r="260" spans="1:26" ht="20.100000000000001" customHeight="1" x14ac:dyDescent="0.15">
      <c r="A260" s="169"/>
      <c r="B260" s="169"/>
      <c r="C260" s="369"/>
      <c r="D260" s="437" t="s">
        <v>62</v>
      </c>
      <c r="E260" s="438"/>
      <c r="F260" s="438"/>
      <c r="G260" s="438"/>
      <c r="H260" s="438"/>
      <c r="I260" s="438"/>
      <c r="J260" s="438"/>
      <c r="K260" s="83"/>
      <c r="L260" s="84"/>
      <c r="M260" s="85"/>
      <c r="N260" s="427"/>
      <c r="O260" s="11"/>
      <c r="P260" s="104"/>
      <c r="Q260" s="104"/>
      <c r="R260" s="105"/>
      <c r="S260" s="8"/>
      <c r="Z260" s="235"/>
    </row>
    <row r="261" spans="1:26" ht="20.100000000000001" customHeight="1" x14ac:dyDescent="0.15">
      <c r="A261" s="169"/>
      <c r="B261" s="169"/>
      <c r="C261" s="369"/>
      <c r="D261" s="437" t="s">
        <v>63</v>
      </c>
      <c r="E261" s="438"/>
      <c r="F261" s="438"/>
      <c r="G261" s="438"/>
      <c r="H261" s="438"/>
      <c r="I261" s="438"/>
      <c r="J261" s="438"/>
      <c r="K261" s="83"/>
      <c r="L261" s="84"/>
      <c r="M261" s="85"/>
      <c r="N261" s="427"/>
      <c r="O261" s="11"/>
      <c r="P261" s="12"/>
      <c r="Q261" s="12"/>
      <c r="R261" s="13"/>
      <c r="S261" s="8"/>
      <c r="Z261" s="235"/>
    </row>
    <row r="262" spans="1:26" ht="20.100000000000001" customHeight="1" x14ac:dyDescent="0.15">
      <c r="A262" s="169"/>
      <c r="B262" s="169"/>
      <c r="C262" s="369"/>
      <c r="D262" s="437" t="s">
        <v>2</v>
      </c>
      <c r="E262" s="438"/>
      <c r="F262" s="438"/>
      <c r="G262" s="438"/>
      <c r="H262" s="438"/>
      <c r="I262" s="438"/>
      <c r="J262" s="438"/>
      <c r="K262" s="83"/>
      <c r="L262" s="84"/>
      <c r="M262" s="85"/>
      <c r="N262" s="427"/>
      <c r="O262" s="11"/>
      <c r="P262" s="12"/>
      <c r="Q262" s="12"/>
      <c r="R262" s="13"/>
      <c r="S262" s="8"/>
      <c r="Z262" s="235"/>
    </row>
    <row r="263" spans="1:26" ht="20.100000000000001" customHeight="1" x14ac:dyDescent="0.15">
      <c r="A263" s="169"/>
      <c r="B263" s="169"/>
      <c r="C263" s="369"/>
      <c r="D263" s="437" t="s">
        <v>64</v>
      </c>
      <c r="E263" s="438"/>
      <c r="F263" s="438"/>
      <c r="G263" s="438"/>
      <c r="H263" s="438"/>
      <c r="I263" s="438"/>
      <c r="J263" s="438"/>
      <c r="K263" s="83"/>
      <c r="L263" s="84"/>
      <c r="M263" s="85"/>
      <c r="N263" s="427"/>
      <c r="O263" s="11"/>
      <c r="P263" s="12"/>
      <c r="Q263" s="12"/>
      <c r="R263" s="13"/>
      <c r="S263" s="8"/>
      <c r="Z263" s="235"/>
    </row>
    <row r="264" spans="1:26" ht="20.100000000000001" customHeight="1" x14ac:dyDescent="0.15">
      <c r="A264" s="169"/>
      <c r="B264" s="169"/>
      <c r="C264" s="369"/>
      <c r="D264" s="437" t="s">
        <v>47</v>
      </c>
      <c r="E264" s="438"/>
      <c r="F264" s="438"/>
      <c r="G264" s="438"/>
      <c r="H264" s="438"/>
      <c r="I264" s="438"/>
      <c r="J264" s="438"/>
      <c r="K264" s="83"/>
      <c r="L264" s="84"/>
      <c r="M264" s="85"/>
      <c r="N264" s="427"/>
      <c r="O264" s="11"/>
      <c r="P264" s="12"/>
      <c r="Q264" s="12"/>
      <c r="R264" s="13"/>
      <c r="S264" s="8"/>
      <c r="Z264" s="235"/>
    </row>
    <row r="265" spans="1:26" ht="20.100000000000001" customHeight="1" x14ac:dyDescent="0.15">
      <c r="A265" s="169"/>
      <c r="B265" s="169"/>
      <c r="C265" s="369"/>
      <c r="D265" s="437" t="s">
        <v>48</v>
      </c>
      <c r="E265" s="438"/>
      <c r="F265" s="438"/>
      <c r="G265" s="438"/>
      <c r="H265" s="438"/>
      <c r="I265" s="438"/>
      <c r="J265" s="438"/>
      <c r="K265" s="83"/>
      <c r="L265" s="84"/>
      <c r="M265" s="85"/>
      <c r="N265" s="427"/>
      <c r="O265" s="11"/>
      <c r="P265" s="12"/>
      <c r="Q265" s="12"/>
      <c r="R265" s="13"/>
      <c r="S265" s="8"/>
      <c r="Z265" s="235"/>
    </row>
    <row r="266" spans="1:26" ht="20.100000000000001" customHeight="1" x14ac:dyDescent="0.15">
      <c r="A266" s="169"/>
      <c r="B266" s="169"/>
      <c r="C266" s="369"/>
      <c r="D266" s="437" t="s">
        <v>65</v>
      </c>
      <c r="E266" s="438"/>
      <c r="F266" s="438"/>
      <c r="G266" s="438"/>
      <c r="H266" s="438"/>
      <c r="I266" s="438"/>
      <c r="J266" s="438"/>
      <c r="K266" s="83"/>
      <c r="L266" s="84"/>
      <c r="M266" s="85"/>
      <c r="N266" s="427"/>
      <c r="O266" s="11"/>
      <c r="P266" s="12"/>
      <c r="Q266" s="12"/>
      <c r="R266" s="13"/>
      <c r="S266" s="8"/>
      <c r="Z266" s="235"/>
    </row>
    <row r="267" spans="1:26" ht="20.100000000000001" customHeight="1" x14ac:dyDescent="0.15">
      <c r="A267" s="169"/>
      <c r="B267" s="169"/>
      <c r="C267" s="369"/>
      <c r="D267" s="442" t="s">
        <v>66</v>
      </c>
      <c r="E267" s="438" t="s">
        <v>67</v>
      </c>
      <c r="F267" s="438"/>
      <c r="G267" s="438"/>
      <c r="H267" s="438"/>
      <c r="I267" s="438"/>
      <c r="J267" s="438"/>
      <c r="K267" s="83"/>
      <c r="L267" s="84"/>
      <c r="M267" s="85"/>
      <c r="N267" s="427"/>
      <c r="O267" s="11"/>
      <c r="P267" s="12"/>
      <c r="Q267" s="12"/>
      <c r="R267" s="13"/>
      <c r="S267" s="8"/>
      <c r="Z267" s="235"/>
    </row>
    <row r="268" spans="1:26" ht="20.100000000000001" customHeight="1" x14ac:dyDescent="0.15">
      <c r="A268" s="169"/>
      <c r="B268" s="169"/>
      <c r="C268" s="369"/>
      <c r="D268" s="442"/>
      <c r="E268" s="438" t="s">
        <v>68</v>
      </c>
      <c r="F268" s="438"/>
      <c r="G268" s="438"/>
      <c r="H268" s="438"/>
      <c r="I268" s="438"/>
      <c r="J268" s="438"/>
      <c r="K268" s="83"/>
      <c r="L268" s="84"/>
      <c r="M268" s="85"/>
      <c r="N268" s="427"/>
      <c r="O268" s="11"/>
      <c r="P268" s="12"/>
      <c r="Q268" s="12"/>
      <c r="R268" s="13"/>
      <c r="S268" s="8"/>
      <c r="Z268" s="235"/>
    </row>
    <row r="269" spans="1:26" ht="20.100000000000001" customHeight="1" x14ac:dyDescent="0.15">
      <c r="A269" s="169"/>
      <c r="B269" s="169"/>
      <c r="C269" s="369"/>
      <c r="D269" s="442"/>
      <c r="E269" s="438" t="s">
        <v>69</v>
      </c>
      <c r="F269" s="438"/>
      <c r="G269" s="438"/>
      <c r="H269" s="438"/>
      <c r="I269" s="438"/>
      <c r="J269" s="438"/>
      <c r="K269" s="83"/>
      <c r="L269" s="84"/>
      <c r="M269" s="85"/>
      <c r="N269" s="427"/>
      <c r="O269" s="11"/>
      <c r="P269" s="12"/>
      <c r="Q269" s="12"/>
      <c r="R269" s="13"/>
      <c r="S269" s="8"/>
      <c r="Z269" s="235"/>
    </row>
    <row r="270" spans="1:26" ht="20.100000000000001" customHeight="1" x14ac:dyDescent="0.15">
      <c r="A270" s="169"/>
      <c r="B270" s="169"/>
      <c r="C270" s="369"/>
      <c r="D270" s="442"/>
      <c r="E270" s="438" t="s">
        <v>70</v>
      </c>
      <c r="F270" s="438"/>
      <c r="G270" s="438"/>
      <c r="H270" s="438"/>
      <c r="I270" s="438"/>
      <c r="J270" s="438"/>
      <c r="K270" s="83"/>
      <c r="L270" s="84"/>
      <c r="M270" s="85"/>
      <c r="N270" s="427"/>
      <c r="O270" s="11"/>
      <c r="P270" s="12"/>
      <c r="Q270" s="12"/>
      <c r="R270" s="13"/>
      <c r="S270" s="8"/>
      <c r="Z270" s="235"/>
    </row>
    <row r="271" spans="1:26" ht="20.100000000000001" customHeight="1" x14ac:dyDescent="0.15">
      <c r="A271" s="169"/>
      <c r="B271" s="169"/>
      <c r="C271" s="369"/>
      <c r="D271" s="442"/>
      <c r="E271" s="438" t="s">
        <v>185</v>
      </c>
      <c r="F271" s="438"/>
      <c r="G271" s="438"/>
      <c r="H271" s="438"/>
      <c r="I271" s="438"/>
      <c r="J271" s="438"/>
      <c r="K271" s="83"/>
      <c r="L271" s="84"/>
      <c r="M271" s="85"/>
      <c r="N271" s="427"/>
      <c r="O271" s="11"/>
      <c r="P271" s="12"/>
      <c r="Q271" s="12"/>
      <c r="R271" s="13"/>
      <c r="S271" s="8"/>
      <c r="Z271" s="235"/>
    </row>
    <row r="272" spans="1:26" ht="20.100000000000001" customHeight="1" x14ac:dyDescent="0.15">
      <c r="A272" s="169"/>
      <c r="B272" s="169"/>
      <c r="C272" s="369"/>
      <c r="D272" s="442"/>
      <c r="E272" s="438" t="s">
        <v>71</v>
      </c>
      <c r="F272" s="438"/>
      <c r="G272" s="438"/>
      <c r="H272" s="438"/>
      <c r="I272" s="438"/>
      <c r="J272" s="438"/>
      <c r="K272" s="83"/>
      <c r="L272" s="84"/>
      <c r="M272" s="85"/>
      <c r="N272" s="427"/>
      <c r="O272" s="11"/>
      <c r="P272" s="12"/>
      <c r="Q272" s="12"/>
      <c r="R272" s="13"/>
      <c r="S272" s="8"/>
      <c r="Z272" s="235"/>
    </row>
    <row r="273" spans="1:27" ht="20.100000000000001" customHeight="1" x14ac:dyDescent="0.15">
      <c r="A273" s="169"/>
      <c r="B273" s="169"/>
      <c r="C273" s="369"/>
      <c r="D273" s="442"/>
      <c r="E273" s="438" t="s">
        <v>186</v>
      </c>
      <c r="F273" s="438"/>
      <c r="G273" s="438"/>
      <c r="H273" s="438"/>
      <c r="I273" s="438"/>
      <c r="J273" s="438"/>
      <c r="K273" s="83"/>
      <c r="L273" s="84"/>
      <c r="M273" s="85"/>
      <c r="N273" s="427"/>
      <c r="O273" s="11"/>
      <c r="P273" s="12"/>
      <c r="Q273" s="12"/>
      <c r="R273" s="13"/>
      <c r="S273" s="8"/>
      <c r="Z273" s="235"/>
    </row>
    <row r="274" spans="1:27" ht="20.100000000000001" customHeight="1" x14ac:dyDescent="0.15">
      <c r="A274" s="169"/>
      <c r="B274" s="169"/>
      <c r="C274" s="369"/>
      <c r="D274" s="442"/>
      <c r="E274" s="438" t="s">
        <v>72</v>
      </c>
      <c r="F274" s="438"/>
      <c r="G274" s="438"/>
      <c r="H274" s="438"/>
      <c r="I274" s="438"/>
      <c r="J274" s="438"/>
      <c r="K274" s="83"/>
      <c r="L274" s="84"/>
      <c r="M274" s="85"/>
      <c r="N274" s="427"/>
      <c r="O274" s="11"/>
      <c r="P274" s="12"/>
      <c r="Q274" s="12"/>
      <c r="R274" s="13"/>
      <c r="S274" s="8"/>
      <c r="Z274" s="235"/>
    </row>
    <row r="275" spans="1:27" ht="20.100000000000001" customHeight="1" x14ac:dyDescent="0.15">
      <c r="A275" s="169"/>
      <c r="B275" s="169"/>
      <c r="C275" s="369"/>
      <c r="D275" s="442"/>
      <c r="E275" s="438" t="s">
        <v>73</v>
      </c>
      <c r="F275" s="438"/>
      <c r="G275" s="438"/>
      <c r="H275" s="438"/>
      <c r="I275" s="438"/>
      <c r="J275" s="438"/>
      <c r="K275" s="83"/>
      <c r="L275" s="84"/>
      <c r="M275" s="85"/>
      <c r="N275" s="427"/>
      <c r="O275" s="11"/>
      <c r="P275" s="12"/>
      <c r="Q275" s="12"/>
      <c r="R275" s="13"/>
      <c r="S275" s="8"/>
      <c r="Z275" s="235"/>
    </row>
    <row r="276" spans="1:27" ht="20.100000000000001" customHeight="1" x14ac:dyDescent="0.15">
      <c r="A276" s="169"/>
      <c r="B276" s="169"/>
      <c r="C276" s="369"/>
      <c r="D276" s="442"/>
      <c r="E276" s="438" t="s">
        <v>187</v>
      </c>
      <c r="F276" s="438"/>
      <c r="G276" s="438"/>
      <c r="H276" s="438"/>
      <c r="I276" s="438"/>
      <c r="J276" s="438"/>
      <c r="K276" s="83"/>
      <c r="L276" s="84"/>
      <c r="M276" s="85"/>
      <c r="N276" s="427"/>
      <c r="O276" s="11"/>
      <c r="P276" s="12"/>
      <c r="Q276" s="12"/>
      <c r="R276" s="13"/>
      <c r="S276" s="8"/>
      <c r="Z276" s="235"/>
    </row>
    <row r="277" spans="1:27" ht="20.100000000000001" customHeight="1" x14ac:dyDescent="0.15">
      <c r="A277" s="169"/>
      <c r="B277" s="169"/>
      <c r="C277" s="369"/>
      <c r="D277" s="442"/>
      <c r="E277" s="438" t="s">
        <v>55</v>
      </c>
      <c r="F277" s="438"/>
      <c r="G277" s="438"/>
      <c r="H277" s="438"/>
      <c r="I277" s="438"/>
      <c r="J277" s="438"/>
      <c r="K277" s="83"/>
      <c r="L277" s="84"/>
      <c r="M277" s="85"/>
      <c r="N277" s="427"/>
      <c r="O277" s="11"/>
      <c r="P277" s="12"/>
      <c r="Q277" s="12"/>
      <c r="R277" s="13"/>
      <c r="S277" s="8"/>
      <c r="Z277" s="235"/>
    </row>
    <row r="278" spans="1:27" ht="20.100000000000001" customHeight="1" x14ac:dyDescent="0.15">
      <c r="A278" s="169"/>
      <c r="B278" s="169"/>
      <c r="C278" s="369"/>
      <c r="D278" s="443"/>
      <c r="E278" s="106"/>
      <c r="F278" s="107"/>
      <c r="G278" s="107"/>
      <c r="H278" s="107"/>
      <c r="I278" s="107"/>
      <c r="J278" s="108"/>
      <c r="K278" s="109"/>
      <c r="L278" s="110"/>
      <c r="M278" s="111"/>
      <c r="N278" s="427"/>
      <c r="O278" s="56"/>
      <c r="P278" s="57"/>
      <c r="Q278" s="57"/>
      <c r="R278" s="58"/>
      <c r="S278" s="9"/>
      <c r="Z278" s="235"/>
    </row>
    <row r="279" spans="1:27" ht="20.100000000000001" customHeight="1" x14ac:dyDescent="0.15">
      <c r="A279" s="169"/>
      <c r="B279" s="169"/>
      <c r="C279" s="182"/>
      <c r="K279" s="444"/>
      <c r="L279" s="444"/>
      <c r="M279" s="444"/>
      <c r="Z279" s="235"/>
    </row>
    <row r="280" spans="1:27" ht="20.100000000000001" customHeight="1" x14ac:dyDescent="0.15">
      <c r="A280" s="169"/>
      <c r="B280" s="169"/>
      <c r="C280" s="414"/>
      <c r="D280" s="415"/>
      <c r="E280" s="416"/>
      <c r="F280" s="415"/>
      <c r="G280" s="415"/>
      <c r="H280" s="415"/>
      <c r="I280" s="415"/>
      <c r="J280" s="415"/>
      <c r="K280" s="417"/>
      <c r="L280" s="418"/>
      <c r="M280" s="418"/>
      <c r="N280" s="418"/>
      <c r="O280" s="417"/>
      <c r="P280" s="418"/>
      <c r="Q280" s="418"/>
      <c r="R280" s="418"/>
      <c r="S280" s="417"/>
      <c r="T280" s="418"/>
      <c r="U280" s="418"/>
      <c r="V280" s="418"/>
      <c r="W280" s="418"/>
      <c r="X280" s="418"/>
      <c r="Y280" s="418"/>
      <c r="Z280" s="207"/>
      <c r="AA280" s="203"/>
    </row>
    <row r="281" spans="1:27" ht="20.100000000000001" customHeight="1" x14ac:dyDescent="0.15">
      <c r="A281" s="169"/>
      <c r="B281" s="169"/>
      <c r="C281" s="419"/>
      <c r="D281" s="298"/>
      <c r="E281" s="445"/>
      <c r="F281" s="411"/>
      <c r="G281" s="411"/>
      <c r="H281" s="411"/>
      <c r="I281" s="411"/>
      <c r="J281" s="298"/>
      <c r="K281" s="420"/>
      <c r="L281" s="251"/>
      <c r="M281" s="251"/>
      <c r="N281" s="251"/>
      <c r="O281" s="420"/>
      <c r="P281" s="251"/>
      <c r="Q281" s="251"/>
      <c r="R281" s="251"/>
      <c r="S281" s="420"/>
      <c r="T281" s="251"/>
      <c r="U281" s="251"/>
      <c r="V281" s="251"/>
      <c r="W281" s="251"/>
      <c r="X281" s="251"/>
      <c r="Y281" s="251"/>
      <c r="Z281" s="192"/>
    </row>
    <row r="282" spans="1:27" ht="20.100000000000001" customHeight="1" x14ac:dyDescent="0.15">
      <c r="A282" s="169"/>
      <c r="B282" s="169"/>
      <c r="C282" s="183"/>
    </row>
    <row r="283" spans="1:27" ht="20.100000000000001" customHeight="1" x14ac:dyDescent="0.15">
      <c r="A283" s="169"/>
      <c r="B283" s="169"/>
      <c r="C283" s="179" t="s">
        <v>155</v>
      </c>
      <c r="D283" s="180"/>
      <c r="E283" s="180"/>
      <c r="F283" s="180"/>
      <c r="G283" s="180"/>
      <c r="H283" s="181"/>
    </row>
    <row r="284" spans="1:27" ht="20.100000000000001" customHeight="1" x14ac:dyDescent="0.15">
      <c r="A284" s="169"/>
      <c r="B284" s="169"/>
      <c r="C284" s="182"/>
      <c r="D284" s="183"/>
      <c r="E284" s="183"/>
      <c r="F284" s="183"/>
      <c r="G284" s="183"/>
      <c r="H284" s="183"/>
      <c r="I284" s="184"/>
      <c r="J284" s="184"/>
      <c r="K284" s="184"/>
      <c r="L284" s="184"/>
      <c r="M284" s="184"/>
      <c r="N284" s="184"/>
      <c r="O284" s="184"/>
      <c r="P284" s="184"/>
      <c r="Q284" s="184"/>
      <c r="R284" s="184"/>
      <c r="S284" s="184"/>
      <c r="T284" s="184"/>
      <c r="U284" s="184"/>
      <c r="V284" s="184"/>
      <c r="W284" s="184"/>
      <c r="X284" s="184"/>
      <c r="Y284" s="184"/>
      <c r="Z284" s="185"/>
    </row>
    <row r="285" spans="1:27" ht="20.100000000000001" customHeight="1" x14ac:dyDescent="0.15">
      <c r="A285" s="169"/>
      <c r="B285" s="169"/>
      <c r="C285" s="182"/>
      <c r="D285" s="187">
        <v>1</v>
      </c>
      <c r="E285" s="354" t="s">
        <v>8</v>
      </c>
      <c r="F285" s="354"/>
      <c r="G285" s="354"/>
      <c r="H285" s="354"/>
      <c r="I285" s="100"/>
      <c r="J285" s="100"/>
      <c r="K285" s="100"/>
      <c r="L285" s="100"/>
      <c r="M285" s="100"/>
      <c r="N285" s="446"/>
      <c r="O285" s="446"/>
      <c r="P285" s="446"/>
      <c r="Q285" s="446"/>
      <c r="R285" s="446"/>
      <c r="S285" s="446"/>
      <c r="T285" s="446"/>
      <c r="U285" s="446"/>
      <c r="V285" s="446"/>
      <c r="W285" s="446"/>
      <c r="X285" s="446"/>
      <c r="Y285" s="446"/>
      <c r="Z285" s="447"/>
      <c r="AA285" s="446"/>
    </row>
    <row r="286" spans="1:27" ht="20.100000000000001" customHeight="1" x14ac:dyDescent="0.15">
      <c r="A286" s="169"/>
      <c r="B286" s="169"/>
      <c r="C286" s="182"/>
      <c r="D286" s="187"/>
      <c r="E286" s="448"/>
      <c r="F286" s="448"/>
      <c r="G286" s="448"/>
      <c r="H286" s="448"/>
      <c r="I286" s="198"/>
      <c r="J286" s="449" t="s">
        <v>165</v>
      </c>
      <c r="K286" s="410"/>
      <c r="L286" s="410"/>
      <c r="M286" s="410"/>
      <c r="N286" s="410"/>
      <c r="O286" s="410"/>
      <c r="P286" s="410"/>
      <c r="Q286" s="410"/>
      <c r="R286" s="410"/>
      <c r="S286" s="410"/>
      <c r="T286" s="410"/>
      <c r="U286" s="410"/>
      <c r="V286" s="410"/>
      <c r="W286" s="410"/>
      <c r="X286" s="410"/>
      <c r="Y286" s="410"/>
      <c r="Z286" s="450"/>
      <c r="AA286" s="410"/>
    </row>
    <row r="287" spans="1:27" ht="20.100000000000001" customHeight="1" x14ac:dyDescent="0.15">
      <c r="A287" s="169"/>
      <c r="B287" s="169"/>
      <c r="C287" s="182"/>
      <c r="D287" s="187">
        <v>2</v>
      </c>
      <c r="E287" s="446" t="s">
        <v>9</v>
      </c>
      <c r="F287" s="446"/>
      <c r="G287" s="446"/>
      <c r="H287" s="446"/>
      <c r="I287" s="100"/>
      <c r="J287" s="100"/>
      <c r="K287" s="112"/>
      <c r="L287" s="100"/>
      <c r="M287" s="100"/>
      <c r="N287" s="212"/>
      <c r="O287" s="212"/>
      <c r="P287" s="212"/>
      <c r="Q287" s="212"/>
      <c r="R287" s="212"/>
      <c r="S287" s="212"/>
      <c r="T287" s="212"/>
      <c r="U287" s="212"/>
      <c r="V287" s="212"/>
      <c r="W287" s="212"/>
      <c r="X287" s="212"/>
      <c r="Y287" s="212"/>
      <c r="Z287" s="197"/>
      <c r="AA287" s="212"/>
    </row>
    <row r="288" spans="1:27" ht="20.100000000000001" customHeight="1" x14ac:dyDescent="0.15">
      <c r="A288" s="169"/>
      <c r="B288" s="169"/>
      <c r="C288" s="182"/>
      <c r="D288" s="187"/>
      <c r="E288" s="448"/>
      <c r="F288" s="448"/>
      <c r="G288" s="448"/>
      <c r="H288" s="448"/>
      <c r="I288" s="451"/>
      <c r="J288" s="449" t="s">
        <v>166</v>
      </c>
      <c r="K288" s="410"/>
      <c r="L288" s="410"/>
      <c r="M288" s="410"/>
      <c r="N288" s="410"/>
      <c r="O288" s="410"/>
      <c r="P288" s="410"/>
      <c r="Q288" s="410"/>
      <c r="R288" s="410"/>
      <c r="S288" s="410"/>
      <c r="T288" s="410"/>
      <c r="U288" s="410"/>
      <c r="V288" s="410"/>
      <c r="W288" s="410"/>
      <c r="X288" s="410"/>
      <c r="Y288" s="410"/>
      <c r="Z288" s="450"/>
      <c r="AA288" s="410"/>
    </row>
    <row r="289" spans="1:27" ht="20.100000000000001" customHeight="1" x14ac:dyDescent="0.15">
      <c r="A289" s="169"/>
      <c r="B289" s="169"/>
      <c r="C289" s="182"/>
      <c r="D289" s="187">
        <v>3</v>
      </c>
      <c r="E289" s="446" t="s">
        <v>27</v>
      </c>
      <c r="F289" s="446"/>
      <c r="G289" s="446"/>
      <c r="I289" s="451"/>
      <c r="J289" s="410"/>
      <c r="K289" s="410"/>
      <c r="L289" s="410"/>
      <c r="M289" s="410"/>
      <c r="N289" s="410"/>
      <c r="O289" s="410"/>
      <c r="P289" s="410"/>
      <c r="Q289" s="410"/>
      <c r="R289" s="410"/>
      <c r="S289" s="410"/>
      <c r="T289" s="410"/>
      <c r="U289" s="410"/>
      <c r="V289" s="410"/>
      <c r="W289" s="410"/>
      <c r="X289" s="410"/>
      <c r="Y289" s="410"/>
      <c r="Z289" s="450"/>
      <c r="AA289" s="410"/>
    </row>
    <row r="290" spans="1:27" ht="30" customHeight="1" x14ac:dyDescent="0.15">
      <c r="A290" s="169"/>
      <c r="B290" s="169"/>
      <c r="C290" s="182"/>
      <c r="E290" s="229" t="s">
        <v>173</v>
      </c>
      <c r="F290" s="229"/>
      <c r="G290" s="229"/>
      <c r="H290" s="229"/>
      <c r="I290" s="229"/>
      <c r="J290" s="229"/>
      <c r="K290" s="229"/>
      <c r="L290" s="229"/>
      <c r="M290" s="229"/>
      <c r="N290" s="229"/>
      <c r="O290" s="229"/>
      <c r="P290" s="229"/>
      <c r="Q290" s="229"/>
      <c r="R290" s="229"/>
      <c r="S290" s="229"/>
      <c r="T290" s="229"/>
      <c r="U290" s="229"/>
      <c r="V290" s="229"/>
      <c r="W290" s="229"/>
      <c r="X290" s="229"/>
      <c r="Y290" s="229"/>
      <c r="Z290" s="452"/>
      <c r="AA290" s="192"/>
    </row>
    <row r="291" spans="1:27" ht="30" customHeight="1" x14ac:dyDescent="0.15">
      <c r="A291" s="169"/>
      <c r="B291" s="169"/>
      <c r="C291" s="182"/>
      <c r="D291" s="235"/>
      <c r="E291" s="453" t="s">
        <v>28</v>
      </c>
      <c r="F291" s="454"/>
      <c r="G291" s="454"/>
      <c r="H291" s="454"/>
      <c r="I291" s="455" t="s">
        <v>75</v>
      </c>
      <c r="J291" s="454"/>
      <c r="K291" s="454"/>
      <c r="L291" s="454"/>
      <c r="M291" s="456"/>
      <c r="N291" s="457" t="str">
        <f>"登録年月日
"&amp;日付例</f>
        <v>登録年月日
例)2024/4/1、R6/4/1</v>
      </c>
      <c r="O291" s="457"/>
      <c r="P291" s="457"/>
      <c r="Q291" s="457"/>
      <c r="R291" s="458"/>
      <c r="Z291" s="235"/>
      <c r="AA291" s="192"/>
    </row>
    <row r="292" spans="1:27" ht="20.100000000000001" customHeight="1" x14ac:dyDescent="0.15">
      <c r="A292" s="169"/>
      <c r="B292" s="169"/>
      <c r="C292" s="182"/>
      <c r="D292" s="235"/>
      <c r="E292" s="266" t="s">
        <v>29</v>
      </c>
      <c r="F292" s="267"/>
      <c r="G292" s="267"/>
      <c r="H292" s="267"/>
      <c r="I292" s="34"/>
      <c r="J292" s="35"/>
      <c r="K292" s="35"/>
      <c r="L292" s="35"/>
      <c r="M292" s="38"/>
      <c r="N292" s="77"/>
      <c r="O292" s="78"/>
      <c r="P292" s="78"/>
      <c r="Q292" s="78"/>
      <c r="R292" s="79"/>
      <c r="Z292" s="235"/>
      <c r="AA292" s="192"/>
    </row>
    <row r="293" spans="1:27" ht="20.100000000000001" customHeight="1" x14ac:dyDescent="0.15">
      <c r="A293" s="169"/>
      <c r="B293" s="169"/>
      <c r="C293" s="182"/>
      <c r="D293" s="235"/>
      <c r="E293" s="275" t="s">
        <v>30</v>
      </c>
      <c r="F293" s="276"/>
      <c r="G293" s="276"/>
      <c r="H293" s="276"/>
      <c r="I293" s="17"/>
      <c r="J293" s="15"/>
      <c r="K293" s="15"/>
      <c r="L293" s="15"/>
      <c r="M293" s="16"/>
      <c r="N293" s="71"/>
      <c r="O293" s="72"/>
      <c r="P293" s="72"/>
      <c r="Q293" s="72"/>
      <c r="R293" s="73"/>
      <c r="Z293" s="235"/>
      <c r="AA293" s="192"/>
    </row>
    <row r="294" spans="1:27" ht="20.100000000000001" customHeight="1" x14ac:dyDescent="0.15">
      <c r="A294" s="169"/>
      <c r="B294" s="169"/>
      <c r="C294" s="182"/>
      <c r="D294" s="235"/>
      <c r="E294" s="275" t="s">
        <v>31</v>
      </c>
      <c r="F294" s="276"/>
      <c r="G294" s="276"/>
      <c r="H294" s="276"/>
      <c r="I294" s="17"/>
      <c r="J294" s="15"/>
      <c r="K294" s="15"/>
      <c r="L294" s="15"/>
      <c r="M294" s="16"/>
      <c r="N294" s="71"/>
      <c r="O294" s="72"/>
      <c r="P294" s="72"/>
      <c r="Q294" s="72"/>
      <c r="R294" s="73"/>
      <c r="Z294" s="235"/>
      <c r="AA294" s="192"/>
    </row>
    <row r="295" spans="1:27" ht="20.100000000000001" customHeight="1" x14ac:dyDescent="0.15">
      <c r="A295" s="169"/>
      <c r="B295" s="169"/>
      <c r="C295" s="182"/>
      <c r="D295" s="235"/>
      <c r="E295" s="275" t="s">
        <v>32</v>
      </c>
      <c r="F295" s="276"/>
      <c r="G295" s="276"/>
      <c r="H295" s="276"/>
      <c r="I295" s="17"/>
      <c r="J295" s="15"/>
      <c r="K295" s="15"/>
      <c r="L295" s="15"/>
      <c r="M295" s="16"/>
      <c r="N295" s="71"/>
      <c r="O295" s="72"/>
      <c r="P295" s="72"/>
      <c r="Q295" s="72"/>
      <c r="R295" s="73"/>
      <c r="Z295" s="235"/>
      <c r="AA295" s="192"/>
    </row>
    <row r="296" spans="1:27" ht="20.100000000000001" customHeight="1" x14ac:dyDescent="0.15">
      <c r="A296" s="169"/>
      <c r="B296" s="169"/>
      <c r="C296" s="182"/>
      <c r="D296" s="235"/>
      <c r="E296" s="275" t="s">
        <v>33</v>
      </c>
      <c r="F296" s="276"/>
      <c r="G296" s="276"/>
      <c r="H296" s="276"/>
      <c r="I296" s="17"/>
      <c r="J296" s="15"/>
      <c r="K296" s="15"/>
      <c r="L296" s="15"/>
      <c r="M296" s="16"/>
      <c r="N296" s="71"/>
      <c r="O296" s="72"/>
      <c r="P296" s="72"/>
      <c r="Q296" s="72"/>
      <c r="R296" s="73"/>
      <c r="Z296" s="235"/>
      <c r="AA296" s="192"/>
    </row>
    <row r="297" spans="1:27" ht="20.100000000000001" customHeight="1" x14ac:dyDescent="0.15">
      <c r="A297" s="169"/>
      <c r="B297" s="169"/>
      <c r="C297" s="182"/>
      <c r="D297" s="235"/>
      <c r="E297" s="275" t="s">
        <v>34</v>
      </c>
      <c r="F297" s="276"/>
      <c r="G297" s="276"/>
      <c r="H297" s="276"/>
      <c r="I297" s="17"/>
      <c r="J297" s="15"/>
      <c r="K297" s="15"/>
      <c r="L297" s="15"/>
      <c r="M297" s="16"/>
      <c r="N297" s="71"/>
      <c r="O297" s="72"/>
      <c r="P297" s="72"/>
      <c r="Q297" s="72"/>
      <c r="R297" s="73"/>
      <c r="Z297" s="235"/>
      <c r="AA297" s="192"/>
    </row>
    <row r="298" spans="1:27" ht="20.100000000000001" customHeight="1" x14ac:dyDescent="0.15">
      <c r="A298" s="169"/>
      <c r="B298" s="169"/>
      <c r="C298" s="182"/>
      <c r="D298" s="235"/>
      <c r="E298" s="275" t="s">
        <v>35</v>
      </c>
      <c r="F298" s="276"/>
      <c r="G298" s="276"/>
      <c r="H298" s="276"/>
      <c r="I298" s="17"/>
      <c r="J298" s="15"/>
      <c r="K298" s="15"/>
      <c r="L298" s="15"/>
      <c r="M298" s="16"/>
      <c r="N298" s="71"/>
      <c r="O298" s="72"/>
      <c r="P298" s="72"/>
      <c r="Q298" s="72"/>
      <c r="R298" s="73"/>
      <c r="Z298" s="235"/>
      <c r="AA298" s="192"/>
    </row>
    <row r="299" spans="1:27" ht="20.100000000000001" customHeight="1" x14ac:dyDescent="0.15">
      <c r="A299" s="169"/>
      <c r="B299" s="169"/>
      <c r="C299" s="182"/>
      <c r="D299" s="235"/>
      <c r="E299" s="275" t="s">
        <v>36</v>
      </c>
      <c r="F299" s="276"/>
      <c r="G299" s="276"/>
      <c r="H299" s="276"/>
      <c r="I299" s="17"/>
      <c r="J299" s="15"/>
      <c r="K299" s="15"/>
      <c r="L299" s="15"/>
      <c r="M299" s="16"/>
      <c r="N299" s="71"/>
      <c r="O299" s="72"/>
      <c r="P299" s="72"/>
      <c r="Q299" s="72"/>
      <c r="R299" s="73"/>
      <c r="Z299" s="235"/>
      <c r="AA299" s="192"/>
    </row>
    <row r="300" spans="1:27" ht="20.100000000000001" customHeight="1" x14ac:dyDescent="0.15">
      <c r="A300" s="169"/>
      <c r="B300" s="459"/>
      <c r="C300" s="182"/>
      <c r="D300" s="235"/>
      <c r="E300" s="275" t="s">
        <v>37</v>
      </c>
      <c r="F300" s="276"/>
      <c r="G300" s="276"/>
      <c r="H300" s="276"/>
      <c r="I300" s="17"/>
      <c r="J300" s="15"/>
      <c r="K300" s="15"/>
      <c r="L300" s="15"/>
      <c r="M300" s="16"/>
      <c r="N300" s="71"/>
      <c r="O300" s="72"/>
      <c r="P300" s="72"/>
      <c r="Q300" s="72"/>
      <c r="R300" s="73"/>
      <c r="Z300" s="235"/>
      <c r="AA300" s="192"/>
    </row>
    <row r="301" spans="1:27" ht="20.100000000000001" customHeight="1" x14ac:dyDescent="0.15">
      <c r="A301" s="169"/>
      <c r="B301" s="169"/>
      <c r="C301" s="182"/>
      <c r="D301" s="235"/>
      <c r="E301" s="14"/>
      <c r="F301" s="18"/>
      <c r="G301" s="18"/>
      <c r="H301" s="19"/>
      <c r="I301" s="17"/>
      <c r="J301" s="15"/>
      <c r="K301" s="15"/>
      <c r="L301" s="15"/>
      <c r="M301" s="16"/>
      <c r="N301" s="71"/>
      <c r="O301" s="72"/>
      <c r="P301" s="72"/>
      <c r="Q301" s="72"/>
      <c r="R301" s="73"/>
      <c r="Z301" s="235"/>
      <c r="AA301" s="192"/>
    </row>
    <row r="302" spans="1:27" ht="20.100000000000001" customHeight="1" x14ac:dyDescent="0.15">
      <c r="A302" s="169"/>
      <c r="B302" s="169"/>
      <c r="C302" s="182"/>
      <c r="D302" s="235"/>
      <c r="E302" s="14"/>
      <c r="F302" s="18"/>
      <c r="G302" s="18"/>
      <c r="H302" s="19"/>
      <c r="I302" s="17"/>
      <c r="J302" s="15"/>
      <c r="K302" s="15"/>
      <c r="L302" s="15"/>
      <c r="M302" s="16"/>
      <c r="N302" s="71"/>
      <c r="O302" s="72"/>
      <c r="P302" s="72"/>
      <c r="Q302" s="72"/>
      <c r="R302" s="73"/>
      <c r="Z302" s="235"/>
      <c r="AA302" s="192"/>
    </row>
    <row r="303" spans="1:27" ht="20.100000000000001" customHeight="1" x14ac:dyDescent="0.15">
      <c r="A303" s="169"/>
      <c r="B303" s="169"/>
      <c r="C303" s="182"/>
      <c r="D303" s="235"/>
      <c r="E303" s="14"/>
      <c r="F303" s="18"/>
      <c r="G303" s="18"/>
      <c r="H303" s="19"/>
      <c r="I303" s="17"/>
      <c r="J303" s="15"/>
      <c r="K303" s="15"/>
      <c r="L303" s="15"/>
      <c r="M303" s="16"/>
      <c r="N303" s="71"/>
      <c r="O303" s="72"/>
      <c r="P303" s="72"/>
      <c r="Q303" s="72"/>
      <c r="R303" s="73"/>
      <c r="Z303" s="235"/>
      <c r="AA303" s="192"/>
    </row>
    <row r="304" spans="1:27" ht="20.100000000000001" customHeight="1" x14ac:dyDescent="0.15">
      <c r="A304" s="169"/>
      <c r="B304" s="169"/>
      <c r="C304" s="182"/>
      <c r="D304" s="235"/>
      <c r="E304" s="14"/>
      <c r="F304" s="18"/>
      <c r="G304" s="18"/>
      <c r="H304" s="19"/>
      <c r="I304" s="17"/>
      <c r="J304" s="15"/>
      <c r="K304" s="15"/>
      <c r="L304" s="15"/>
      <c r="M304" s="16"/>
      <c r="N304" s="71"/>
      <c r="O304" s="72"/>
      <c r="P304" s="72"/>
      <c r="Q304" s="72"/>
      <c r="R304" s="73"/>
      <c r="Z304" s="235"/>
      <c r="AA304" s="192"/>
    </row>
    <row r="305" spans="1:27" ht="20.100000000000001" customHeight="1" x14ac:dyDescent="0.15">
      <c r="A305" s="169"/>
      <c r="B305" s="169"/>
      <c r="C305" s="182"/>
      <c r="D305" s="235"/>
      <c r="E305" s="14"/>
      <c r="F305" s="18"/>
      <c r="G305" s="18"/>
      <c r="H305" s="19"/>
      <c r="I305" s="17"/>
      <c r="J305" s="15"/>
      <c r="K305" s="15"/>
      <c r="L305" s="15"/>
      <c r="M305" s="16"/>
      <c r="N305" s="71"/>
      <c r="O305" s="72"/>
      <c r="P305" s="72"/>
      <c r="Q305" s="72"/>
      <c r="R305" s="73"/>
      <c r="Z305" s="235"/>
      <c r="AA305" s="192"/>
    </row>
    <row r="306" spans="1:27" ht="20.100000000000001" customHeight="1" x14ac:dyDescent="0.15">
      <c r="A306" s="169"/>
      <c r="B306" s="169"/>
      <c r="C306" s="182"/>
      <c r="D306" s="235"/>
      <c r="E306" s="33"/>
      <c r="F306" s="49"/>
      <c r="G306" s="49"/>
      <c r="H306" s="50"/>
      <c r="I306" s="27"/>
      <c r="J306" s="28"/>
      <c r="K306" s="28"/>
      <c r="L306" s="28"/>
      <c r="M306" s="32"/>
      <c r="N306" s="59"/>
      <c r="O306" s="60"/>
      <c r="P306" s="60"/>
      <c r="Q306" s="60"/>
      <c r="R306" s="61"/>
      <c r="Z306" s="235"/>
      <c r="AA306" s="192"/>
    </row>
    <row r="307" spans="1:27" ht="20.100000000000001" customHeight="1" x14ac:dyDescent="0.15">
      <c r="A307" s="169"/>
      <c r="B307" s="169"/>
      <c r="C307" s="182"/>
      <c r="D307" s="460"/>
      <c r="E307" s="212"/>
      <c r="F307" s="212"/>
      <c r="G307" s="212"/>
      <c r="H307" s="212"/>
      <c r="I307" s="212"/>
      <c r="J307" s="212"/>
      <c r="K307" s="212"/>
      <c r="L307" s="212"/>
      <c r="M307" s="212"/>
      <c r="N307" s="212"/>
      <c r="O307" s="212"/>
      <c r="P307" s="212"/>
      <c r="Q307" s="212"/>
      <c r="R307" s="212"/>
      <c r="S307" s="212"/>
      <c r="T307" s="212"/>
      <c r="U307" s="212"/>
      <c r="V307" s="212"/>
      <c r="W307" s="212"/>
      <c r="X307" s="212"/>
      <c r="Y307" s="212"/>
      <c r="Z307" s="197"/>
      <c r="AA307" s="192"/>
    </row>
    <row r="308" spans="1:27" ht="20.100000000000001" customHeight="1" x14ac:dyDescent="0.15">
      <c r="A308" s="169"/>
      <c r="B308" s="169"/>
      <c r="C308" s="182"/>
      <c r="D308" s="187">
        <v>4</v>
      </c>
      <c r="E308" s="446" t="s">
        <v>213</v>
      </c>
      <c r="F308" s="446"/>
      <c r="G308" s="446"/>
      <c r="I308" s="451"/>
      <c r="J308" s="410"/>
      <c r="K308" s="410"/>
      <c r="L308" s="410"/>
      <c r="M308" s="410"/>
      <c r="N308" s="410"/>
      <c r="O308" s="410"/>
      <c r="P308" s="410"/>
      <c r="Q308" s="410"/>
      <c r="R308" s="410"/>
      <c r="S308" s="410"/>
      <c r="T308" s="410"/>
      <c r="U308" s="410"/>
      <c r="V308" s="410"/>
      <c r="W308" s="410"/>
      <c r="X308" s="410"/>
      <c r="Y308" s="410"/>
      <c r="Z308" s="450"/>
      <c r="AA308" s="410"/>
    </row>
    <row r="309" spans="1:27" ht="30" customHeight="1" x14ac:dyDescent="0.15">
      <c r="A309" s="169"/>
      <c r="B309" s="169"/>
      <c r="C309" s="182"/>
      <c r="E309" s="461" t="s">
        <v>257</v>
      </c>
      <c r="F309" s="461"/>
      <c r="G309" s="461"/>
      <c r="H309" s="461"/>
      <c r="I309" s="461"/>
      <c r="J309" s="461"/>
      <c r="K309" s="461"/>
      <c r="L309" s="461"/>
      <c r="M309" s="461"/>
      <c r="N309" s="461"/>
      <c r="O309" s="461"/>
      <c r="P309" s="461"/>
      <c r="Q309" s="461"/>
      <c r="R309" s="461"/>
      <c r="S309" s="461"/>
      <c r="T309" s="461"/>
      <c r="U309" s="461"/>
      <c r="V309" s="461"/>
      <c r="W309" s="461"/>
      <c r="X309" s="461"/>
      <c r="Y309" s="461"/>
      <c r="Z309" s="452"/>
      <c r="AA309" s="192"/>
    </row>
    <row r="310" spans="1:27" s="462" customFormat="1" ht="20.100000000000001" customHeight="1" x14ac:dyDescent="0.15">
      <c r="A310" s="462">
        <f>IFERROR(IF(COUNTIF($K311:$K340,"○")&lt;1,1001,0),3)</f>
        <v>1001</v>
      </c>
      <c r="B310" s="558"/>
      <c r="E310" s="464" t="s">
        <v>211</v>
      </c>
      <c r="F310" s="465"/>
      <c r="G310" s="465"/>
      <c r="H310" s="465"/>
      <c r="I310" s="465"/>
      <c r="J310" s="466"/>
      <c r="K310" s="467" t="s">
        <v>260</v>
      </c>
      <c r="L310" s="467"/>
      <c r="M310" s="468" t="s">
        <v>242</v>
      </c>
      <c r="N310" s="469"/>
      <c r="O310" s="469"/>
      <c r="P310" s="469"/>
      <c r="Q310" s="470"/>
      <c r="R310" s="471" t="s">
        <v>241</v>
      </c>
      <c r="Z310" s="463"/>
    </row>
    <row r="311" spans="1:27" s="462" customFormat="1" ht="20.100000000000001" customHeight="1" x14ac:dyDescent="0.15">
      <c r="B311" s="463"/>
      <c r="E311" s="472" t="s">
        <v>194</v>
      </c>
      <c r="F311" s="473" t="s">
        <v>46</v>
      </c>
      <c r="G311" s="473"/>
      <c r="H311" s="473"/>
      <c r="I311" s="473"/>
      <c r="J311" s="473"/>
      <c r="K311" s="45"/>
      <c r="L311" s="46"/>
      <c r="M311" s="474"/>
      <c r="N311" s="475"/>
      <c r="O311" s="475"/>
      <c r="P311" s="475"/>
      <c r="Q311" s="476"/>
      <c r="R311" s="477"/>
      <c r="Z311" s="463"/>
    </row>
    <row r="312" spans="1:27" s="462" customFormat="1" ht="20.100000000000001" customHeight="1" x14ac:dyDescent="0.15">
      <c r="B312" s="463"/>
      <c r="E312" s="478" t="s">
        <v>203</v>
      </c>
      <c r="F312" s="479" t="s">
        <v>56</v>
      </c>
      <c r="G312" s="479"/>
      <c r="H312" s="479"/>
      <c r="I312" s="479"/>
      <c r="J312" s="479"/>
      <c r="K312" s="47"/>
      <c r="L312" s="48"/>
      <c r="M312" s="474"/>
      <c r="N312" s="475"/>
      <c r="O312" s="475"/>
      <c r="P312" s="475"/>
      <c r="Q312" s="476"/>
      <c r="R312" s="477"/>
      <c r="Z312" s="463"/>
    </row>
    <row r="313" spans="1:27" s="462" customFormat="1" ht="20.100000000000001" customHeight="1" x14ac:dyDescent="0.15">
      <c r="B313" s="463"/>
      <c r="E313" s="478" t="s">
        <v>204</v>
      </c>
      <c r="F313" s="479" t="s">
        <v>195</v>
      </c>
      <c r="G313" s="479"/>
      <c r="H313" s="479"/>
      <c r="I313" s="479"/>
      <c r="J313" s="479"/>
      <c r="K313" s="47"/>
      <c r="L313" s="48"/>
      <c r="M313" s="474"/>
      <c r="N313" s="475"/>
      <c r="O313" s="475"/>
      <c r="P313" s="475"/>
      <c r="Q313" s="476"/>
      <c r="R313" s="477"/>
      <c r="Z313" s="463"/>
    </row>
    <row r="314" spans="1:27" s="462" customFormat="1" ht="20.100000000000001" customHeight="1" x14ac:dyDescent="0.15">
      <c r="B314" s="463"/>
      <c r="E314" s="478" t="s">
        <v>205</v>
      </c>
      <c r="F314" s="479" t="s">
        <v>196</v>
      </c>
      <c r="G314" s="479"/>
      <c r="H314" s="479"/>
      <c r="I314" s="479"/>
      <c r="J314" s="479"/>
      <c r="K314" s="47"/>
      <c r="L314" s="48"/>
      <c r="M314" s="480"/>
      <c r="N314" s="481"/>
      <c r="O314" s="481"/>
      <c r="P314" s="481"/>
      <c r="Q314" s="482"/>
      <c r="R314" s="483"/>
      <c r="Z314" s="463"/>
    </row>
    <row r="315" spans="1:27" s="462" customFormat="1" ht="20.100000000000001" customHeight="1" x14ac:dyDescent="0.15">
      <c r="A315" s="462">
        <f>IFERROR(IF(OR(AND($K315="○", COUNTIF($R315:$R335,"○")&lt;1), AND($K315&lt;&gt;"○", COUNTIF($R315:$R335,"○")&gt;0)),1001,0),3)</f>
        <v>0</v>
      </c>
      <c r="B315" s="463"/>
      <c r="E315" s="484" t="s">
        <v>240</v>
      </c>
      <c r="F315" s="479" t="s">
        <v>31</v>
      </c>
      <c r="G315" s="479"/>
      <c r="H315" s="479"/>
      <c r="I315" s="479"/>
      <c r="J315" s="479"/>
      <c r="K315" s="39"/>
      <c r="L315" s="40"/>
      <c r="M315" s="485" t="s">
        <v>219</v>
      </c>
      <c r="N315" s="486" t="s">
        <v>197</v>
      </c>
      <c r="O315" s="487"/>
      <c r="P315" s="487"/>
      <c r="Q315" s="488"/>
      <c r="R315" s="10"/>
      <c r="S315" s="167"/>
      <c r="Z315" s="463"/>
    </row>
    <row r="316" spans="1:27" s="462" customFormat="1" ht="20.100000000000001" customHeight="1" x14ac:dyDescent="0.15">
      <c r="B316" s="463"/>
      <c r="E316" s="484"/>
      <c r="F316" s="479"/>
      <c r="G316" s="479"/>
      <c r="H316" s="479"/>
      <c r="I316" s="479"/>
      <c r="J316" s="479"/>
      <c r="K316" s="41"/>
      <c r="L316" s="42"/>
      <c r="M316" s="485" t="s">
        <v>220</v>
      </c>
      <c r="N316" s="489" t="s">
        <v>77</v>
      </c>
      <c r="O316" s="490"/>
      <c r="P316" s="490"/>
      <c r="Q316" s="491"/>
      <c r="R316" s="10"/>
      <c r="Z316" s="463"/>
    </row>
    <row r="317" spans="1:27" s="462" customFormat="1" ht="20.100000000000001" customHeight="1" x14ac:dyDescent="0.15">
      <c r="B317" s="463"/>
      <c r="E317" s="484"/>
      <c r="F317" s="479"/>
      <c r="G317" s="479"/>
      <c r="H317" s="479"/>
      <c r="I317" s="479"/>
      <c r="J317" s="479"/>
      <c r="K317" s="41"/>
      <c r="L317" s="42"/>
      <c r="M317" s="485" t="s">
        <v>221</v>
      </c>
      <c r="N317" s="489" t="s">
        <v>78</v>
      </c>
      <c r="O317" s="490"/>
      <c r="P317" s="490"/>
      <c r="Q317" s="491"/>
      <c r="R317" s="10"/>
      <c r="Z317" s="463"/>
    </row>
    <row r="318" spans="1:27" ht="20.100000000000001" customHeight="1" x14ac:dyDescent="0.15">
      <c r="B318" s="235"/>
      <c r="E318" s="484"/>
      <c r="F318" s="479"/>
      <c r="G318" s="479"/>
      <c r="H318" s="479"/>
      <c r="I318" s="479"/>
      <c r="J318" s="479"/>
      <c r="K318" s="41"/>
      <c r="L318" s="42"/>
      <c r="M318" s="485" t="s">
        <v>222</v>
      </c>
      <c r="N318" s="492" t="s">
        <v>79</v>
      </c>
      <c r="O318" s="493"/>
      <c r="P318" s="493"/>
      <c r="Q318" s="494"/>
      <c r="R318" s="10"/>
      <c r="Z318" s="235"/>
    </row>
    <row r="319" spans="1:27" ht="20.100000000000001" customHeight="1" x14ac:dyDescent="0.15">
      <c r="B319" s="235"/>
      <c r="E319" s="484"/>
      <c r="F319" s="479"/>
      <c r="G319" s="479"/>
      <c r="H319" s="479"/>
      <c r="I319" s="479"/>
      <c r="J319" s="479"/>
      <c r="K319" s="41"/>
      <c r="L319" s="42"/>
      <c r="M319" s="485" t="s">
        <v>223</v>
      </c>
      <c r="N319" s="492" t="s">
        <v>88</v>
      </c>
      <c r="O319" s="493"/>
      <c r="P319" s="493"/>
      <c r="Q319" s="494"/>
      <c r="R319" s="10"/>
      <c r="Z319" s="235"/>
    </row>
    <row r="320" spans="1:27" ht="20.100000000000001" customHeight="1" x14ac:dyDescent="0.15">
      <c r="B320" s="235"/>
      <c r="E320" s="484"/>
      <c r="F320" s="479"/>
      <c r="G320" s="479"/>
      <c r="H320" s="479"/>
      <c r="I320" s="479"/>
      <c r="J320" s="479"/>
      <c r="K320" s="41"/>
      <c r="L320" s="42"/>
      <c r="M320" s="485" t="s">
        <v>224</v>
      </c>
      <c r="N320" s="492" t="s">
        <v>198</v>
      </c>
      <c r="O320" s="493"/>
      <c r="P320" s="493"/>
      <c r="Q320" s="494"/>
      <c r="R320" s="10"/>
      <c r="Z320" s="235"/>
    </row>
    <row r="321" spans="2:26" ht="20.100000000000001" customHeight="1" x14ac:dyDescent="0.15">
      <c r="B321" s="235"/>
      <c r="E321" s="484"/>
      <c r="F321" s="479"/>
      <c r="G321" s="479"/>
      <c r="H321" s="479"/>
      <c r="I321" s="479"/>
      <c r="J321" s="479"/>
      <c r="K321" s="41"/>
      <c r="L321" s="42"/>
      <c r="M321" s="485" t="s">
        <v>225</v>
      </c>
      <c r="N321" s="492" t="s">
        <v>89</v>
      </c>
      <c r="O321" s="493"/>
      <c r="P321" s="493"/>
      <c r="Q321" s="494"/>
      <c r="R321" s="10"/>
      <c r="Z321" s="235"/>
    </row>
    <row r="322" spans="2:26" ht="20.100000000000001" customHeight="1" x14ac:dyDescent="0.15">
      <c r="B322" s="235"/>
      <c r="E322" s="484"/>
      <c r="F322" s="479"/>
      <c r="G322" s="479"/>
      <c r="H322" s="479"/>
      <c r="I322" s="479"/>
      <c r="J322" s="479"/>
      <c r="K322" s="41"/>
      <c r="L322" s="42"/>
      <c r="M322" s="485" t="s">
        <v>226</v>
      </c>
      <c r="N322" s="492" t="s">
        <v>83</v>
      </c>
      <c r="O322" s="493"/>
      <c r="P322" s="493"/>
      <c r="Q322" s="494"/>
      <c r="R322" s="10"/>
      <c r="Z322" s="235"/>
    </row>
    <row r="323" spans="2:26" ht="20.100000000000001" customHeight="1" x14ac:dyDescent="0.15">
      <c r="B323" s="235"/>
      <c r="E323" s="484"/>
      <c r="F323" s="479"/>
      <c r="G323" s="479"/>
      <c r="H323" s="479"/>
      <c r="I323" s="479"/>
      <c r="J323" s="479"/>
      <c r="K323" s="41"/>
      <c r="L323" s="42"/>
      <c r="M323" s="485" t="s">
        <v>227</v>
      </c>
      <c r="N323" s="492" t="s">
        <v>90</v>
      </c>
      <c r="O323" s="493"/>
      <c r="P323" s="493"/>
      <c r="Q323" s="494"/>
      <c r="R323" s="10"/>
      <c r="Z323" s="235"/>
    </row>
    <row r="324" spans="2:26" ht="20.100000000000001" customHeight="1" x14ac:dyDescent="0.15">
      <c r="B324" s="235"/>
      <c r="E324" s="484"/>
      <c r="F324" s="479"/>
      <c r="G324" s="479"/>
      <c r="H324" s="479"/>
      <c r="I324" s="479"/>
      <c r="J324" s="479"/>
      <c r="K324" s="41"/>
      <c r="L324" s="42"/>
      <c r="M324" s="485" t="s">
        <v>228</v>
      </c>
      <c r="N324" s="492" t="s">
        <v>91</v>
      </c>
      <c r="O324" s="493"/>
      <c r="P324" s="493"/>
      <c r="Q324" s="494"/>
      <c r="R324" s="10"/>
      <c r="Z324" s="235"/>
    </row>
    <row r="325" spans="2:26" ht="20.100000000000001" customHeight="1" x14ac:dyDescent="0.15">
      <c r="B325" s="235"/>
      <c r="E325" s="484"/>
      <c r="F325" s="479"/>
      <c r="G325" s="479"/>
      <c r="H325" s="479"/>
      <c r="I325" s="479"/>
      <c r="J325" s="479"/>
      <c r="K325" s="41"/>
      <c r="L325" s="42"/>
      <c r="M325" s="485" t="s">
        <v>229</v>
      </c>
      <c r="N325" s="492" t="s">
        <v>92</v>
      </c>
      <c r="O325" s="493"/>
      <c r="P325" s="493"/>
      <c r="Q325" s="494"/>
      <c r="R325" s="10"/>
      <c r="Z325" s="235"/>
    </row>
    <row r="326" spans="2:26" ht="20.100000000000001" customHeight="1" x14ac:dyDescent="0.15">
      <c r="B326" s="235"/>
      <c r="E326" s="484"/>
      <c r="F326" s="479"/>
      <c r="G326" s="479"/>
      <c r="H326" s="479"/>
      <c r="I326" s="479"/>
      <c r="J326" s="479"/>
      <c r="K326" s="41"/>
      <c r="L326" s="42"/>
      <c r="M326" s="485" t="s">
        <v>230</v>
      </c>
      <c r="N326" s="492" t="s">
        <v>82</v>
      </c>
      <c r="O326" s="493"/>
      <c r="P326" s="493"/>
      <c r="Q326" s="494"/>
      <c r="R326" s="10"/>
      <c r="Z326" s="235"/>
    </row>
    <row r="327" spans="2:26" ht="20.100000000000001" customHeight="1" x14ac:dyDescent="0.15">
      <c r="B327" s="235"/>
      <c r="E327" s="484"/>
      <c r="F327" s="479"/>
      <c r="G327" s="479"/>
      <c r="H327" s="479"/>
      <c r="I327" s="479"/>
      <c r="J327" s="479"/>
      <c r="K327" s="41"/>
      <c r="L327" s="42"/>
      <c r="M327" s="485" t="s">
        <v>231</v>
      </c>
      <c r="N327" s="492" t="s">
        <v>93</v>
      </c>
      <c r="O327" s="493"/>
      <c r="P327" s="493"/>
      <c r="Q327" s="494"/>
      <c r="R327" s="10"/>
      <c r="Z327" s="235"/>
    </row>
    <row r="328" spans="2:26" ht="20.100000000000001" customHeight="1" x14ac:dyDescent="0.15">
      <c r="B328" s="235"/>
      <c r="E328" s="484"/>
      <c r="F328" s="479"/>
      <c r="G328" s="479"/>
      <c r="H328" s="479"/>
      <c r="I328" s="479"/>
      <c r="J328" s="479"/>
      <c r="K328" s="41"/>
      <c r="L328" s="42"/>
      <c r="M328" s="485" t="s">
        <v>232</v>
      </c>
      <c r="N328" s="492" t="s">
        <v>81</v>
      </c>
      <c r="O328" s="493"/>
      <c r="P328" s="493"/>
      <c r="Q328" s="494"/>
      <c r="R328" s="10"/>
      <c r="Z328" s="235"/>
    </row>
    <row r="329" spans="2:26" ht="20.100000000000001" customHeight="1" x14ac:dyDescent="0.15">
      <c r="B329" s="235"/>
      <c r="E329" s="484"/>
      <c r="F329" s="479"/>
      <c r="G329" s="479"/>
      <c r="H329" s="479"/>
      <c r="I329" s="479"/>
      <c r="J329" s="479"/>
      <c r="K329" s="41"/>
      <c r="L329" s="42"/>
      <c r="M329" s="485" t="s">
        <v>233</v>
      </c>
      <c r="N329" s="492" t="s">
        <v>76</v>
      </c>
      <c r="O329" s="493"/>
      <c r="P329" s="493"/>
      <c r="Q329" s="494"/>
      <c r="R329" s="10"/>
      <c r="Z329" s="235"/>
    </row>
    <row r="330" spans="2:26" ht="20.100000000000001" customHeight="1" x14ac:dyDescent="0.15">
      <c r="B330" s="235"/>
      <c r="E330" s="484"/>
      <c r="F330" s="479"/>
      <c r="G330" s="479"/>
      <c r="H330" s="479"/>
      <c r="I330" s="479"/>
      <c r="J330" s="479"/>
      <c r="K330" s="41"/>
      <c r="L330" s="42"/>
      <c r="M330" s="485" t="s">
        <v>234</v>
      </c>
      <c r="N330" s="492" t="s">
        <v>202</v>
      </c>
      <c r="O330" s="493"/>
      <c r="P330" s="493"/>
      <c r="Q330" s="494"/>
      <c r="R330" s="10"/>
      <c r="Z330" s="235"/>
    </row>
    <row r="331" spans="2:26" ht="20.100000000000001" customHeight="1" x14ac:dyDescent="0.15">
      <c r="B331" s="235"/>
      <c r="E331" s="484"/>
      <c r="F331" s="479"/>
      <c r="G331" s="479"/>
      <c r="H331" s="479"/>
      <c r="I331" s="479"/>
      <c r="J331" s="479"/>
      <c r="K331" s="41"/>
      <c r="L331" s="42"/>
      <c r="M331" s="485" t="s">
        <v>235</v>
      </c>
      <c r="N331" s="492" t="s">
        <v>80</v>
      </c>
      <c r="O331" s="493"/>
      <c r="P331" s="493"/>
      <c r="Q331" s="494"/>
      <c r="R331" s="10"/>
      <c r="Z331" s="235"/>
    </row>
    <row r="332" spans="2:26" ht="20.100000000000001" customHeight="1" x14ac:dyDescent="0.15">
      <c r="B332" s="235"/>
      <c r="E332" s="484"/>
      <c r="F332" s="479"/>
      <c r="G332" s="479"/>
      <c r="H332" s="479"/>
      <c r="I332" s="479"/>
      <c r="J332" s="479"/>
      <c r="K332" s="41"/>
      <c r="L332" s="42"/>
      <c r="M332" s="485" t="s">
        <v>236</v>
      </c>
      <c r="N332" s="492" t="s">
        <v>199</v>
      </c>
      <c r="O332" s="493"/>
      <c r="P332" s="493"/>
      <c r="Q332" s="494"/>
      <c r="R332" s="10"/>
      <c r="Z332" s="235"/>
    </row>
    <row r="333" spans="2:26" ht="20.100000000000001" customHeight="1" x14ac:dyDescent="0.15">
      <c r="B333" s="235"/>
      <c r="E333" s="484"/>
      <c r="F333" s="479"/>
      <c r="G333" s="479"/>
      <c r="H333" s="479"/>
      <c r="I333" s="479"/>
      <c r="J333" s="479"/>
      <c r="K333" s="41"/>
      <c r="L333" s="42"/>
      <c r="M333" s="485" t="s">
        <v>237</v>
      </c>
      <c r="N333" s="492" t="s">
        <v>84</v>
      </c>
      <c r="O333" s="493"/>
      <c r="P333" s="493"/>
      <c r="Q333" s="494"/>
      <c r="R333" s="10"/>
      <c r="Z333" s="235"/>
    </row>
    <row r="334" spans="2:26" ht="20.100000000000001" customHeight="1" x14ac:dyDescent="0.15">
      <c r="B334" s="235"/>
      <c r="E334" s="484"/>
      <c r="F334" s="479"/>
      <c r="G334" s="479"/>
      <c r="H334" s="479"/>
      <c r="I334" s="479"/>
      <c r="J334" s="479"/>
      <c r="K334" s="41"/>
      <c r="L334" s="42"/>
      <c r="M334" s="485" t="s">
        <v>238</v>
      </c>
      <c r="N334" s="492" t="s">
        <v>94</v>
      </c>
      <c r="O334" s="493"/>
      <c r="P334" s="493"/>
      <c r="Q334" s="494"/>
      <c r="R334" s="10"/>
      <c r="Z334" s="235"/>
    </row>
    <row r="335" spans="2:26" ht="20.100000000000001" customHeight="1" x14ac:dyDescent="0.15">
      <c r="B335" s="235"/>
      <c r="E335" s="484"/>
      <c r="F335" s="479"/>
      <c r="G335" s="479"/>
      <c r="H335" s="479"/>
      <c r="I335" s="479"/>
      <c r="J335" s="479"/>
      <c r="K335" s="43"/>
      <c r="L335" s="44"/>
      <c r="M335" s="485" t="s">
        <v>239</v>
      </c>
      <c r="N335" s="492" t="s">
        <v>95</v>
      </c>
      <c r="O335" s="493"/>
      <c r="P335" s="493"/>
      <c r="Q335" s="494"/>
      <c r="R335" s="10"/>
      <c r="Z335" s="235"/>
    </row>
    <row r="336" spans="2:26" ht="20.100000000000001" customHeight="1" x14ac:dyDescent="0.15">
      <c r="B336" s="235"/>
      <c r="E336" s="478" t="s">
        <v>206</v>
      </c>
      <c r="F336" s="479" t="s">
        <v>33</v>
      </c>
      <c r="G336" s="479"/>
      <c r="H336" s="479"/>
      <c r="I336" s="479"/>
      <c r="J336" s="479"/>
      <c r="K336" s="47"/>
      <c r="L336" s="48"/>
      <c r="M336" s="495"/>
      <c r="N336" s="496"/>
      <c r="O336" s="496"/>
      <c r="P336" s="496"/>
      <c r="Q336" s="497"/>
      <c r="R336" s="498"/>
      <c r="Z336" s="235"/>
    </row>
    <row r="337" spans="1:26" ht="20.100000000000001" customHeight="1" x14ac:dyDescent="0.15">
      <c r="B337" s="235"/>
      <c r="E337" s="478" t="s">
        <v>207</v>
      </c>
      <c r="F337" s="479" t="s">
        <v>200</v>
      </c>
      <c r="G337" s="479"/>
      <c r="H337" s="479"/>
      <c r="I337" s="479"/>
      <c r="J337" s="479"/>
      <c r="K337" s="47"/>
      <c r="L337" s="48"/>
      <c r="M337" s="474"/>
      <c r="N337" s="475"/>
      <c r="O337" s="475"/>
      <c r="P337" s="475"/>
      <c r="Q337" s="476"/>
      <c r="R337" s="477"/>
      <c r="Z337" s="235"/>
    </row>
    <row r="338" spans="1:26" ht="20.100000000000001" customHeight="1" x14ac:dyDescent="0.15">
      <c r="B338" s="235"/>
      <c r="E338" s="478" t="s">
        <v>208</v>
      </c>
      <c r="F338" s="479" t="s">
        <v>201</v>
      </c>
      <c r="G338" s="479"/>
      <c r="H338" s="479"/>
      <c r="I338" s="479"/>
      <c r="J338" s="479"/>
      <c r="K338" s="47"/>
      <c r="L338" s="48"/>
      <c r="M338" s="474"/>
      <c r="N338" s="475"/>
      <c r="O338" s="475"/>
      <c r="P338" s="475"/>
      <c r="Q338" s="476"/>
      <c r="R338" s="477"/>
      <c r="Z338" s="235"/>
    </row>
    <row r="339" spans="1:26" ht="20.100000000000001" customHeight="1" x14ac:dyDescent="0.15">
      <c r="B339" s="235"/>
      <c r="E339" s="478" t="s">
        <v>209</v>
      </c>
      <c r="F339" s="479" t="s">
        <v>164</v>
      </c>
      <c r="G339" s="479"/>
      <c r="H339" s="479"/>
      <c r="I339" s="479"/>
      <c r="J339" s="479"/>
      <c r="K339" s="47"/>
      <c r="L339" s="48"/>
      <c r="M339" s="474"/>
      <c r="N339" s="475"/>
      <c r="O339" s="475"/>
      <c r="P339" s="475"/>
      <c r="Q339" s="476"/>
      <c r="R339" s="477"/>
      <c r="Z339" s="235"/>
    </row>
    <row r="340" spans="1:26" ht="20.100000000000001" customHeight="1" x14ac:dyDescent="0.15">
      <c r="B340" s="235"/>
      <c r="E340" s="499" t="s">
        <v>210</v>
      </c>
      <c r="F340" s="500" t="s">
        <v>212</v>
      </c>
      <c r="G340" s="500"/>
      <c r="H340" s="500"/>
      <c r="I340" s="500"/>
      <c r="J340" s="500"/>
      <c r="K340" s="51"/>
      <c r="L340" s="52"/>
      <c r="M340" s="501"/>
      <c r="N340" s="502"/>
      <c r="O340" s="502"/>
      <c r="P340" s="502"/>
      <c r="Q340" s="503"/>
      <c r="R340" s="504"/>
      <c r="Z340" s="235"/>
    </row>
    <row r="341" spans="1:26" ht="20.100000000000001" customHeight="1" x14ac:dyDescent="0.15">
      <c r="B341" s="235"/>
      <c r="E341" s="505" t="str">
        <f>"*1 具体的な内容を ("&amp;D342&amp;")"&amp;E342&amp;" に入力してください。"</f>
        <v>*1 具体的な内容を (5)その他の具体的な内容 に入力してください。</v>
      </c>
      <c r="F341" s="506"/>
      <c r="G341" s="507"/>
      <c r="H341" s="507"/>
      <c r="I341" s="507"/>
      <c r="J341" s="507"/>
      <c r="K341" s="507"/>
      <c r="L341" s="508"/>
      <c r="M341" s="508"/>
      <c r="N341" s="508"/>
      <c r="Z341" s="235"/>
    </row>
    <row r="342" spans="1:26" ht="20.100000000000001" customHeight="1" x14ac:dyDescent="0.15">
      <c r="B342" s="235"/>
      <c r="D342" s="187">
        <v>5</v>
      </c>
      <c r="E342" s="446" t="s">
        <v>174</v>
      </c>
      <c r="Z342" s="235"/>
    </row>
    <row r="343" spans="1:26" ht="60" customHeight="1" x14ac:dyDescent="0.15">
      <c r="A343" s="167">
        <f>IFERROR(IF(AND($K340="○", TRIM($E343)=""),1001,0),3)</f>
        <v>0</v>
      </c>
      <c r="B343" s="235"/>
      <c r="E343" s="159"/>
      <c r="F343" s="160"/>
      <c r="G343" s="160"/>
      <c r="H343" s="160"/>
      <c r="I343" s="160"/>
      <c r="J343" s="160"/>
      <c r="K343" s="160"/>
      <c r="L343" s="160"/>
      <c r="M343" s="160"/>
      <c r="N343" s="160"/>
      <c r="O343" s="160"/>
      <c r="P343" s="160"/>
      <c r="Q343" s="160"/>
      <c r="R343" s="160"/>
      <c r="S343" s="160"/>
      <c r="T343" s="160"/>
      <c r="U343" s="160"/>
      <c r="V343" s="160"/>
      <c r="W343" s="160"/>
      <c r="X343" s="160"/>
      <c r="Y343" s="160"/>
      <c r="Z343" s="235"/>
    </row>
    <row r="344" spans="1:26" ht="20.100000000000001" customHeight="1" x14ac:dyDescent="0.15">
      <c r="B344" s="235"/>
      <c r="E344" s="505"/>
      <c r="F344" s="507"/>
      <c r="G344" s="507"/>
      <c r="H344" s="507"/>
      <c r="I344" s="507"/>
      <c r="J344" s="507"/>
      <c r="K344" s="507"/>
      <c r="L344" s="508"/>
      <c r="M344" s="508"/>
      <c r="N344" s="508"/>
      <c r="Z344" s="235"/>
    </row>
    <row r="345" spans="1:26" ht="15.75" customHeight="1" x14ac:dyDescent="0.15">
      <c r="B345" s="235"/>
      <c r="C345" s="240"/>
      <c r="D345" s="241"/>
      <c r="E345" s="241"/>
      <c r="F345" s="241"/>
      <c r="G345" s="241"/>
      <c r="H345" s="241"/>
      <c r="I345" s="241"/>
      <c r="J345" s="241"/>
      <c r="K345" s="241"/>
      <c r="L345" s="241"/>
      <c r="M345" s="241"/>
      <c r="N345" s="241"/>
      <c r="O345" s="241"/>
      <c r="P345" s="241"/>
      <c r="Q345" s="241"/>
      <c r="R345" s="241"/>
      <c r="S345" s="241"/>
      <c r="T345" s="241"/>
      <c r="U345" s="241"/>
      <c r="V345" s="241"/>
      <c r="W345" s="241"/>
      <c r="X345" s="241"/>
      <c r="Y345" s="241"/>
      <c r="Z345" s="509"/>
    </row>
    <row r="348" spans="1:26" ht="20.100000000000001" customHeight="1" x14ac:dyDescent="0.15">
      <c r="B348" s="169"/>
      <c r="C348" s="179" t="s">
        <v>214</v>
      </c>
      <c r="D348" s="180"/>
      <c r="E348" s="180"/>
      <c r="F348" s="180"/>
      <c r="G348" s="180"/>
      <c r="H348" s="180"/>
      <c r="I348" s="510"/>
      <c r="J348" s="241"/>
      <c r="K348" s="241"/>
      <c r="V348" s="241"/>
      <c r="W348" s="241"/>
      <c r="X348" s="241"/>
      <c r="Y348" s="241"/>
      <c r="Z348" s="241"/>
    </row>
    <row r="349" spans="1:26" ht="20.100000000000001" customHeight="1" x14ac:dyDescent="0.15">
      <c r="B349" s="169"/>
      <c r="C349" s="182"/>
      <c r="D349" s="183"/>
      <c r="E349" s="183"/>
      <c r="F349" s="183"/>
      <c r="G349" s="183"/>
      <c r="H349" s="183"/>
      <c r="I349" s="511"/>
      <c r="J349" s="192"/>
      <c r="K349" s="184"/>
      <c r="L349" s="184"/>
      <c r="M349" s="184"/>
      <c r="N349" s="184"/>
      <c r="O349" s="184"/>
      <c r="P349" s="184"/>
      <c r="Q349" s="184"/>
      <c r="R349" s="184"/>
      <c r="S349" s="184"/>
      <c r="T349" s="184"/>
      <c r="U349" s="184"/>
      <c r="Z349" s="512"/>
    </row>
    <row r="350" spans="1:26" ht="20.100000000000001" customHeight="1" x14ac:dyDescent="0.15">
      <c r="A350" s="169"/>
      <c r="B350" s="169"/>
      <c r="C350" s="182"/>
      <c r="D350" s="187">
        <v>1</v>
      </c>
      <c r="E350" s="513" t="s">
        <v>249</v>
      </c>
      <c r="F350" s="514"/>
      <c r="G350" s="514"/>
      <c r="H350" s="514"/>
      <c r="I350" s="247"/>
      <c r="J350" s="247"/>
      <c r="K350" s="247"/>
      <c r="L350" s="247"/>
      <c r="M350" s="247"/>
      <c r="N350" s="247"/>
      <c r="O350" s="247"/>
      <c r="P350" s="514"/>
      <c r="Q350" s="514"/>
      <c r="R350" s="514"/>
      <c r="S350" s="514"/>
      <c r="T350" s="514"/>
      <c r="U350" s="192"/>
      <c r="Z350" s="235"/>
    </row>
    <row r="351" spans="1:26" s="247" customFormat="1" ht="30" customHeight="1" x14ac:dyDescent="0.15">
      <c r="A351" s="515"/>
      <c r="B351" s="515"/>
      <c r="C351" s="516"/>
      <c r="D351" s="517"/>
      <c r="E351" s="518" t="s">
        <v>263</v>
      </c>
      <c r="F351" s="518"/>
      <c r="G351" s="518"/>
      <c r="H351" s="518"/>
      <c r="I351" s="518"/>
      <c r="J351" s="518"/>
      <c r="K351" s="518"/>
      <c r="L351" s="518"/>
      <c r="M351" s="518"/>
      <c r="N351" s="518"/>
      <c r="O351" s="518"/>
      <c r="P351" s="518"/>
      <c r="Q351" s="518"/>
      <c r="R351" s="518"/>
      <c r="S351" s="518"/>
      <c r="T351" s="518"/>
      <c r="U351" s="518"/>
      <c r="V351" s="518"/>
      <c r="W351" s="518"/>
      <c r="X351" s="518"/>
      <c r="Y351" s="518"/>
      <c r="Z351" s="519"/>
    </row>
    <row r="352" spans="1:26" ht="20.100000000000001" customHeight="1" x14ac:dyDescent="0.15">
      <c r="A352" s="169"/>
      <c r="B352" s="169"/>
      <c r="C352" s="182"/>
      <c r="E352" s="520" t="s">
        <v>215</v>
      </c>
      <c r="F352" s="521"/>
      <c r="G352" s="521"/>
      <c r="H352" s="521"/>
      <c r="I352" s="521"/>
      <c r="J352" s="521"/>
      <c r="K352" s="521"/>
      <c r="L352" s="522"/>
      <c r="M352" s="523" t="s">
        <v>216</v>
      </c>
      <c r="N352" s="521"/>
      <c r="O352" s="521"/>
      <c r="P352" s="522"/>
      <c r="Q352" s="521" t="s">
        <v>258</v>
      </c>
      <c r="R352" s="522"/>
      <c r="S352" s="523" t="s">
        <v>252</v>
      </c>
      <c r="T352" s="521"/>
      <c r="U352" s="521"/>
      <c r="V352" s="521"/>
      <c r="W352" s="521"/>
      <c r="X352" s="521"/>
      <c r="Y352" s="524"/>
      <c r="Z352" s="235"/>
    </row>
    <row r="353" spans="1:26" ht="20.100000000000001" customHeight="1" x14ac:dyDescent="0.15">
      <c r="A353" s="169"/>
      <c r="B353" s="169"/>
      <c r="C353" s="182"/>
      <c r="E353" s="37"/>
      <c r="F353" s="35"/>
      <c r="G353" s="35"/>
      <c r="H353" s="35"/>
      <c r="I353" s="35"/>
      <c r="J353" s="35"/>
      <c r="K353" s="35"/>
      <c r="L353" s="38"/>
      <c r="M353" s="62"/>
      <c r="N353" s="63"/>
      <c r="O353" s="63"/>
      <c r="P353" s="64"/>
      <c r="Q353" s="34"/>
      <c r="R353" s="38"/>
      <c r="S353" s="34"/>
      <c r="T353" s="35"/>
      <c r="U353" s="35"/>
      <c r="V353" s="35"/>
      <c r="W353" s="35"/>
      <c r="X353" s="35"/>
      <c r="Y353" s="36"/>
      <c r="Z353" s="235"/>
    </row>
    <row r="354" spans="1:26" ht="20.100000000000001" customHeight="1" x14ac:dyDescent="0.15">
      <c r="A354" s="169"/>
      <c r="B354" s="169"/>
      <c r="C354" s="182"/>
      <c r="E354" s="14"/>
      <c r="F354" s="15"/>
      <c r="G354" s="15"/>
      <c r="H354" s="15"/>
      <c r="I354" s="15"/>
      <c r="J354" s="15"/>
      <c r="K354" s="15"/>
      <c r="L354" s="16"/>
      <c r="M354" s="65"/>
      <c r="N354" s="66"/>
      <c r="O354" s="66"/>
      <c r="P354" s="67"/>
      <c r="Q354" s="17"/>
      <c r="R354" s="16"/>
      <c r="S354" s="17"/>
      <c r="T354" s="15"/>
      <c r="U354" s="15"/>
      <c r="V354" s="15"/>
      <c r="W354" s="15"/>
      <c r="X354" s="15"/>
      <c r="Y354" s="26"/>
      <c r="Z354" s="235"/>
    </row>
    <row r="355" spans="1:26" ht="20.100000000000001" customHeight="1" x14ac:dyDescent="0.15">
      <c r="A355" s="169"/>
      <c r="B355" s="169"/>
      <c r="C355" s="182"/>
      <c r="E355" s="14"/>
      <c r="F355" s="15"/>
      <c r="G355" s="15"/>
      <c r="H355" s="15"/>
      <c r="I355" s="15"/>
      <c r="J355" s="15"/>
      <c r="K355" s="15"/>
      <c r="L355" s="16"/>
      <c r="M355" s="65"/>
      <c r="N355" s="66"/>
      <c r="O355" s="66"/>
      <c r="P355" s="67"/>
      <c r="Q355" s="17"/>
      <c r="R355" s="16"/>
      <c r="S355" s="17"/>
      <c r="T355" s="15"/>
      <c r="U355" s="15"/>
      <c r="V355" s="15"/>
      <c r="W355" s="15"/>
      <c r="X355" s="15"/>
      <c r="Y355" s="26"/>
      <c r="Z355" s="235"/>
    </row>
    <row r="356" spans="1:26" ht="20.100000000000001" customHeight="1" x14ac:dyDescent="0.15">
      <c r="A356" s="169"/>
      <c r="B356" s="169"/>
      <c r="C356" s="182"/>
      <c r="E356" s="14"/>
      <c r="F356" s="15"/>
      <c r="G356" s="15"/>
      <c r="H356" s="15"/>
      <c r="I356" s="15"/>
      <c r="J356" s="15"/>
      <c r="K356" s="15"/>
      <c r="L356" s="16"/>
      <c r="M356" s="65"/>
      <c r="N356" s="66"/>
      <c r="O356" s="66"/>
      <c r="P356" s="67"/>
      <c r="Q356" s="17"/>
      <c r="R356" s="16"/>
      <c r="S356" s="17"/>
      <c r="T356" s="15"/>
      <c r="U356" s="15"/>
      <c r="V356" s="15"/>
      <c r="W356" s="15"/>
      <c r="X356" s="15"/>
      <c r="Y356" s="26"/>
      <c r="Z356" s="235"/>
    </row>
    <row r="357" spans="1:26" ht="20.100000000000001" customHeight="1" x14ac:dyDescent="0.15">
      <c r="A357" s="169"/>
      <c r="B357" s="169"/>
      <c r="C357" s="182"/>
      <c r="E357" s="14"/>
      <c r="F357" s="15"/>
      <c r="G357" s="15"/>
      <c r="H357" s="15"/>
      <c r="I357" s="15"/>
      <c r="J357" s="15"/>
      <c r="K357" s="15"/>
      <c r="L357" s="16"/>
      <c r="M357" s="65"/>
      <c r="N357" s="66"/>
      <c r="O357" s="66"/>
      <c r="P357" s="67"/>
      <c r="Q357" s="17"/>
      <c r="R357" s="16"/>
      <c r="S357" s="17"/>
      <c r="T357" s="15"/>
      <c r="U357" s="15"/>
      <c r="V357" s="15"/>
      <c r="W357" s="15"/>
      <c r="X357" s="15"/>
      <c r="Y357" s="26"/>
      <c r="Z357" s="235"/>
    </row>
    <row r="358" spans="1:26" ht="20.100000000000001" customHeight="1" x14ac:dyDescent="0.15">
      <c r="A358" s="169"/>
      <c r="B358" s="169"/>
      <c r="C358" s="195"/>
      <c r="E358" s="14"/>
      <c r="F358" s="15"/>
      <c r="G358" s="15"/>
      <c r="H358" s="15"/>
      <c r="I358" s="15"/>
      <c r="J358" s="15"/>
      <c r="K358" s="15"/>
      <c r="L358" s="16"/>
      <c r="M358" s="65"/>
      <c r="N358" s="66"/>
      <c r="O358" s="66"/>
      <c r="P358" s="67"/>
      <c r="Q358" s="17"/>
      <c r="R358" s="16"/>
      <c r="S358" s="17"/>
      <c r="T358" s="15"/>
      <c r="U358" s="15"/>
      <c r="V358" s="15"/>
      <c r="W358" s="15"/>
      <c r="X358" s="15"/>
      <c r="Y358" s="26"/>
      <c r="Z358" s="235"/>
    </row>
    <row r="359" spans="1:26" ht="20.100000000000001" customHeight="1" x14ac:dyDescent="0.15">
      <c r="A359" s="169"/>
      <c r="B359" s="169"/>
      <c r="C359" s="195"/>
      <c r="E359" s="14"/>
      <c r="F359" s="15"/>
      <c r="G359" s="15"/>
      <c r="H359" s="15"/>
      <c r="I359" s="15"/>
      <c r="J359" s="15"/>
      <c r="K359" s="15"/>
      <c r="L359" s="16"/>
      <c r="M359" s="65"/>
      <c r="N359" s="66"/>
      <c r="O359" s="66"/>
      <c r="P359" s="67"/>
      <c r="Q359" s="17"/>
      <c r="R359" s="16"/>
      <c r="S359" s="17"/>
      <c r="T359" s="15"/>
      <c r="U359" s="15"/>
      <c r="V359" s="15"/>
      <c r="W359" s="15"/>
      <c r="X359" s="15"/>
      <c r="Y359" s="26"/>
      <c r="Z359" s="235"/>
    </row>
    <row r="360" spans="1:26" s="247" customFormat="1" ht="20.100000000000001" customHeight="1" x14ac:dyDescent="0.15">
      <c r="A360" s="515"/>
      <c r="B360" s="515"/>
      <c r="C360" s="525"/>
      <c r="D360" s="167"/>
      <c r="E360" s="14"/>
      <c r="F360" s="15"/>
      <c r="G360" s="15"/>
      <c r="H360" s="15"/>
      <c r="I360" s="15"/>
      <c r="J360" s="15"/>
      <c r="K360" s="15"/>
      <c r="L360" s="16"/>
      <c r="M360" s="65"/>
      <c r="N360" s="66"/>
      <c r="O360" s="66"/>
      <c r="P360" s="67"/>
      <c r="Q360" s="17"/>
      <c r="R360" s="16"/>
      <c r="S360" s="17"/>
      <c r="T360" s="15"/>
      <c r="U360" s="15"/>
      <c r="V360" s="15"/>
      <c r="W360" s="15"/>
      <c r="X360" s="15"/>
      <c r="Y360" s="26"/>
      <c r="Z360" s="519"/>
    </row>
    <row r="361" spans="1:26" ht="20.100000000000001" customHeight="1" x14ac:dyDescent="0.15">
      <c r="A361" s="169"/>
      <c r="B361" s="169"/>
      <c r="C361" s="182"/>
      <c r="E361" s="14"/>
      <c r="F361" s="15"/>
      <c r="G361" s="15"/>
      <c r="H361" s="15"/>
      <c r="I361" s="15"/>
      <c r="J361" s="15"/>
      <c r="K361" s="15"/>
      <c r="L361" s="16"/>
      <c r="M361" s="65"/>
      <c r="N361" s="66"/>
      <c r="O361" s="66"/>
      <c r="P361" s="67"/>
      <c r="Q361" s="17"/>
      <c r="R361" s="16"/>
      <c r="S361" s="17"/>
      <c r="T361" s="15"/>
      <c r="U361" s="15"/>
      <c r="V361" s="15"/>
      <c r="W361" s="15"/>
      <c r="X361" s="15"/>
      <c r="Y361" s="26"/>
      <c r="Z361" s="235"/>
    </row>
    <row r="362" spans="1:26" ht="20.100000000000001" customHeight="1" x14ac:dyDescent="0.15">
      <c r="A362" s="169"/>
      <c r="B362" s="169"/>
      <c r="C362" s="182"/>
      <c r="E362" s="33"/>
      <c r="F362" s="28"/>
      <c r="G362" s="28"/>
      <c r="H362" s="28"/>
      <c r="I362" s="28"/>
      <c r="J362" s="28"/>
      <c r="K362" s="28"/>
      <c r="L362" s="32"/>
      <c r="M362" s="68"/>
      <c r="N362" s="69"/>
      <c r="O362" s="69"/>
      <c r="P362" s="70"/>
      <c r="Q362" s="27"/>
      <c r="R362" s="32"/>
      <c r="S362" s="27"/>
      <c r="T362" s="28"/>
      <c r="U362" s="28"/>
      <c r="V362" s="28"/>
      <c r="W362" s="28"/>
      <c r="X362" s="28"/>
      <c r="Y362" s="29"/>
      <c r="Z362" s="235"/>
    </row>
    <row r="363" spans="1:26" ht="20.100000000000001" customHeight="1" x14ac:dyDescent="0.15">
      <c r="A363" s="169"/>
      <c r="B363" s="169"/>
      <c r="C363" s="182"/>
      <c r="E363" s="526" t="s">
        <v>256</v>
      </c>
      <c r="Z363" s="235"/>
    </row>
    <row r="364" spans="1:26" ht="20.100000000000001" customHeight="1" x14ac:dyDescent="0.15">
      <c r="A364" s="169"/>
      <c r="B364" s="169"/>
      <c r="C364" s="195"/>
      <c r="D364" s="187">
        <v>2</v>
      </c>
      <c r="E364" s="223" t="s">
        <v>250</v>
      </c>
      <c r="F364" s="514"/>
      <c r="G364" s="514"/>
      <c r="H364" s="514"/>
      <c r="I364" s="527"/>
      <c r="J364" s="527"/>
      <c r="K364" s="527"/>
      <c r="L364" s="527"/>
      <c r="M364" s="527"/>
      <c r="U364" s="192"/>
      <c r="Z364" s="235"/>
    </row>
    <row r="365" spans="1:26" ht="20.100000000000001" customHeight="1" x14ac:dyDescent="0.15">
      <c r="A365" s="169"/>
      <c r="B365" s="169"/>
      <c r="C365" s="195"/>
      <c r="D365" s="517"/>
      <c r="E365" s="528" t="s">
        <v>251</v>
      </c>
      <c r="F365" s="528"/>
      <c r="G365" s="528"/>
      <c r="H365" s="528"/>
      <c r="I365" s="528"/>
      <c r="J365" s="528"/>
      <c r="K365" s="528"/>
      <c r="L365" s="528"/>
      <c r="M365" s="528"/>
      <c r="N365" s="528"/>
      <c r="O365" s="528"/>
      <c r="P365" s="528"/>
      <c r="Q365" s="528"/>
      <c r="R365" s="528"/>
      <c r="S365" s="528"/>
      <c r="T365" s="528"/>
      <c r="U365" s="528"/>
      <c r="V365" s="528"/>
      <c r="W365" s="528"/>
      <c r="X365" s="528"/>
      <c r="Y365" s="528"/>
      <c r="Z365" s="235"/>
    </row>
    <row r="366" spans="1:26" ht="20.100000000000001" customHeight="1" x14ac:dyDescent="0.15">
      <c r="A366" s="169"/>
      <c r="B366" s="169"/>
      <c r="C366" s="195"/>
      <c r="D366" s="529"/>
      <c r="E366" s="530" t="s">
        <v>217</v>
      </c>
      <c r="F366" s="531"/>
      <c r="G366" s="531"/>
      <c r="H366" s="532"/>
      <c r="I366" s="533" t="s">
        <v>218</v>
      </c>
      <c r="J366" s="531"/>
      <c r="K366" s="531"/>
      <c r="L366" s="531"/>
      <c r="M366" s="532"/>
      <c r="N366" s="534" t="s">
        <v>253</v>
      </c>
      <c r="O366" s="535"/>
      <c r="P366" s="535"/>
      <c r="Q366" s="535"/>
      <c r="R366" s="535"/>
      <c r="S366" s="535"/>
      <c r="T366" s="535"/>
      <c r="U366" s="535"/>
      <c r="V366" s="535"/>
      <c r="W366" s="535"/>
      <c r="X366" s="535"/>
      <c r="Y366" s="536"/>
      <c r="Z366" s="235"/>
    </row>
    <row r="367" spans="1:26" ht="20.100000000000001" customHeight="1" x14ac:dyDescent="0.15">
      <c r="A367" s="169"/>
      <c r="B367" s="169"/>
      <c r="C367" s="195"/>
      <c r="D367" s="529"/>
      <c r="E367" s="537"/>
      <c r="F367" s="538"/>
      <c r="G367" s="538"/>
      <c r="H367" s="539"/>
      <c r="I367" s="540"/>
      <c r="J367" s="538"/>
      <c r="K367" s="538"/>
      <c r="L367" s="538"/>
      <c r="M367" s="539"/>
      <c r="N367" s="541" t="s">
        <v>254</v>
      </c>
      <c r="O367" s="542"/>
      <c r="P367" s="542"/>
      <c r="Q367" s="543"/>
      <c r="R367" s="541" t="s">
        <v>259</v>
      </c>
      <c r="S367" s="543"/>
      <c r="T367" s="541" t="s">
        <v>255</v>
      </c>
      <c r="U367" s="542"/>
      <c r="V367" s="542"/>
      <c r="W367" s="542"/>
      <c r="X367" s="542"/>
      <c r="Y367" s="544"/>
      <c r="Z367" s="235"/>
    </row>
    <row r="368" spans="1:26" ht="19.899999999999999" customHeight="1" x14ac:dyDescent="0.15">
      <c r="A368" s="169"/>
      <c r="B368" s="169"/>
      <c r="C368" s="195"/>
      <c r="D368" s="529"/>
      <c r="E368" s="37"/>
      <c r="F368" s="35"/>
      <c r="G368" s="35"/>
      <c r="H368" s="38"/>
      <c r="I368" s="34"/>
      <c r="J368" s="35"/>
      <c r="K368" s="35"/>
      <c r="L368" s="35"/>
      <c r="M368" s="38"/>
      <c r="N368" s="23"/>
      <c r="O368" s="75"/>
      <c r="P368" s="75"/>
      <c r="Q368" s="76"/>
      <c r="R368" s="23"/>
      <c r="S368" s="76"/>
      <c r="T368" s="23"/>
      <c r="U368" s="24"/>
      <c r="V368" s="24"/>
      <c r="W368" s="24"/>
      <c r="X368" s="24"/>
      <c r="Y368" s="25"/>
      <c r="Z368" s="235"/>
    </row>
    <row r="369" spans="1:26" ht="20.100000000000001" customHeight="1" x14ac:dyDescent="0.15">
      <c r="A369" s="169"/>
      <c r="B369" s="169"/>
      <c r="C369" s="195"/>
      <c r="D369" s="529"/>
      <c r="E369" s="14"/>
      <c r="F369" s="15"/>
      <c r="G369" s="15"/>
      <c r="H369" s="16"/>
      <c r="I369" s="17"/>
      <c r="J369" s="18"/>
      <c r="K369" s="18"/>
      <c r="L369" s="18"/>
      <c r="M369" s="19"/>
      <c r="N369" s="20"/>
      <c r="O369" s="31"/>
      <c r="P369" s="31"/>
      <c r="Q369" s="30"/>
      <c r="R369" s="20"/>
      <c r="S369" s="30"/>
      <c r="T369" s="20"/>
      <c r="U369" s="21"/>
      <c r="V369" s="21"/>
      <c r="W369" s="21"/>
      <c r="X369" s="21"/>
      <c r="Y369" s="22"/>
      <c r="Z369" s="235"/>
    </row>
    <row r="370" spans="1:26" ht="20.100000000000001" customHeight="1" x14ac:dyDescent="0.15">
      <c r="A370" s="169"/>
      <c r="B370" s="169"/>
      <c r="C370" s="195"/>
      <c r="D370" s="529"/>
      <c r="E370" s="14"/>
      <c r="F370" s="15"/>
      <c r="G370" s="15"/>
      <c r="H370" s="16"/>
      <c r="I370" s="17"/>
      <c r="J370" s="18"/>
      <c r="K370" s="18"/>
      <c r="L370" s="18"/>
      <c r="M370" s="19"/>
      <c r="N370" s="20"/>
      <c r="O370" s="31"/>
      <c r="P370" s="31"/>
      <c r="Q370" s="30"/>
      <c r="R370" s="20"/>
      <c r="S370" s="30"/>
      <c r="T370" s="20"/>
      <c r="U370" s="21"/>
      <c r="V370" s="21"/>
      <c r="W370" s="21"/>
      <c r="X370" s="21"/>
      <c r="Y370" s="22"/>
      <c r="Z370" s="235"/>
    </row>
    <row r="371" spans="1:26" ht="20.100000000000001" customHeight="1" x14ac:dyDescent="0.15">
      <c r="A371" s="169"/>
      <c r="B371" s="169"/>
      <c r="C371" s="195"/>
      <c r="D371" s="529"/>
      <c r="E371" s="14"/>
      <c r="F371" s="15"/>
      <c r="G371" s="15"/>
      <c r="H371" s="16"/>
      <c r="I371" s="17"/>
      <c r="J371" s="18"/>
      <c r="K371" s="18"/>
      <c r="L371" s="18"/>
      <c r="M371" s="19"/>
      <c r="N371" s="20"/>
      <c r="O371" s="31"/>
      <c r="P371" s="31"/>
      <c r="Q371" s="30"/>
      <c r="R371" s="20"/>
      <c r="S371" s="30"/>
      <c r="T371" s="20"/>
      <c r="U371" s="21"/>
      <c r="V371" s="21"/>
      <c r="W371" s="21"/>
      <c r="X371" s="21"/>
      <c r="Y371" s="22"/>
      <c r="Z371" s="235"/>
    </row>
    <row r="372" spans="1:26" ht="20.100000000000001" customHeight="1" x14ac:dyDescent="0.15">
      <c r="A372" s="169"/>
      <c r="B372" s="169"/>
      <c r="C372" s="195"/>
      <c r="D372" s="529"/>
      <c r="E372" s="14"/>
      <c r="F372" s="15"/>
      <c r="G372" s="15"/>
      <c r="H372" s="16"/>
      <c r="I372" s="17"/>
      <c r="J372" s="18"/>
      <c r="K372" s="18"/>
      <c r="L372" s="18"/>
      <c r="M372" s="19"/>
      <c r="N372" s="20"/>
      <c r="O372" s="31"/>
      <c r="P372" s="31"/>
      <c r="Q372" s="30"/>
      <c r="R372" s="20"/>
      <c r="S372" s="30"/>
      <c r="T372" s="20"/>
      <c r="U372" s="21"/>
      <c r="V372" s="21"/>
      <c r="W372" s="21"/>
      <c r="X372" s="21"/>
      <c r="Y372" s="22"/>
      <c r="Z372" s="235"/>
    </row>
    <row r="373" spans="1:26" ht="20.100000000000001" customHeight="1" x14ac:dyDescent="0.15">
      <c r="A373" s="169"/>
      <c r="B373" s="169"/>
      <c r="C373" s="195"/>
      <c r="D373" s="529"/>
      <c r="E373" s="14"/>
      <c r="F373" s="15"/>
      <c r="G373" s="15"/>
      <c r="H373" s="16"/>
      <c r="I373" s="17"/>
      <c r="J373" s="18"/>
      <c r="K373" s="18"/>
      <c r="L373" s="18"/>
      <c r="M373" s="19"/>
      <c r="N373" s="20"/>
      <c r="O373" s="31"/>
      <c r="P373" s="31"/>
      <c r="Q373" s="30"/>
      <c r="R373" s="20"/>
      <c r="S373" s="30"/>
      <c r="T373" s="20"/>
      <c r="U373" s="21"/>
      <c r="V373" s="21"/>
      <c r="W373" s="21"/>
      <c r="X373" s="21"/>
      <c r="Y373" s="22"/>
      <c r="Z373" s="235"/>
    </row>
    <row r="374" spans="1:26" ht="20.100000000000001" customHeight="1" x14ac:dyDescent="0.15">
      <c r="A374" s="169"/>
      <c r="B374" s="169"/>
      <c r="C374" s="195"/>
      <c r="D374" s="529"/>
      <c r="E374" s="14"/>
      <c r="F374" s="15"/>
      <c r="G374" s="15"/>
      <c r="H374" s="16"/>
      <c r="I374" s="17"/>
      <c r="J374" s="18"/>
      <c r="K374" s="18"/>
      <c r="L374" s="18"/>
      <c r="M374" s="19"/>
      <c r="N374" s="20"/>
      <c r="O374" s="31"/>
      <c r="P374" s="31"/>
      <c r="Q374" s="30"/>
      <c r="R374" s="20"/>
      <c r="S374" s="30"/>
      <c r="T374" s="20"/>
      <c r="U374" s="21"/>
      <c r="V374" s="21"/>
      <c r="W374" s="21"/>
      <c r="X374" s="21"/>
      <c r="Y374" s="22"/>
      <c r="Z374" s="235"/>
    </row>
    <row r="375" spans="1:26" ht="20.100000000000001" customHeight="1" x14ac:dyDescent="0.15">
      <c r="A375" s="169"/>
      <c r="B375" s="169"/>
      <c r="C375" s="195"/>
      <c r="D375" s="529"/>
      <c r="E375" s="14"/>
      <c r="F375" s="15"/>
      <c r="G375" s="15"/>
      <c r="H375" s="16"/>
      <c r="I375" s="17"/>
      <c r="J375" s="18"/>
      <c r="K375" s="18"/>
      <c r="L375" s="18"/>
      <c r="M375" s="19"/>
      <c r="N375" s="20"/>
      <c r="O375" s="31"/>
      <c r="P375" s="31"/>
      <c r="Q375" s="30"/>
      <c r="R375" s="20"/>
      <c r="S375" s="30"/>
      <c r="T375" s="20"/>
      <c r="U375" s="21"/>
      <c r="V375" s="21"/>
      <c r="W375" s="21"/>
      <c r="X375" s="21"/>
      <c r="Y375" s="22"/>
      <c r="Z375" s="235"/>
    </row>
    <row r="376" spans="1:26" ht="20.100000000000001" customHeight="1" x14ac:dyDescent="0.15">
      <c r="A376" s="169"/>
      <c r="B376" s="169"/>
      <c r="C376" s="195"/>
      <c r="D376" s="529"/>
      <c r="E376" s="14"/>
      <c r="F376" s="15"/>
      <c r="G376" s="15"/>
      <c r="H376" s="16"/>
      <c r="I376" s="17"/>
      <c r="J376" s="18"/>
      <c r="K376" s="18"/>
      <c r="L376" s="18"/>
      <c r="M376" s="19"/>
      <c r="N376" s="20"/>
      <c r="O376" s="31"/>
      <c r="P376" s="31"/>
      <c r="Q376" s="30"/>
      <c r="R376" s="20"/>
      <c r="S376" s="30"/>
      <c r="T376" s="20"/>
      <c r="U376" s="21"/>
      <c r="V376" s="21"/>
      <c r="W376" s="21"/>
      <c r="X376" s="21"/>
      <c r="Y376" s="22"/>
      <c r="Z376" s="235"/>
    </row>
    <row r="377" spans="1:26" ht="20.100000000000001" customHeight="1" x14ac:dyDescent="0.15">
      <c r="A377" s="169"/>
      <c r="B377" s="169"/>
      <c r="C377" s="195"/>
      <c r="D377" s="529"/>
      <c r="E377" s="33"/>
      <c r="F377" s="28"/>
      <c r="G377" s="28"/>
      <c r="H377" s="32"/>
      <c r="I377" s="27"/>
      <c r="J377" s="49"/>
      <c r="K377" s="49"/>
      <c r="L377" s="49"/>
      <c r="M377" s="50"/>
      <c r="N377" s="53"/>
      <c r="O377" s="161"/>
      <c r="P377" s="161"/>
      <c r="Q377" s="74"/>
      <c r="R377" s="53"/>
      <c r="S377" s="74"/>
      <c r="T377" s="53"/>
      <c r="U377" s="54"/>
      <c r="V377" s="54"/>
      <c r="W377" s="54"/>
      <c r="X377" s="54"/>
      <c r="Y377" s="55"/>
      <c r="Z377" s="235"/>
    </row>
    <row r="378" spans="1:26" ht="20.100000000000001" customHeight="1" x14ac:dyDescent="0.15">
      <c r="A378" s="169"/>
      <c r="B378" s="169"/>
      <c r="C378" s="195"/>
      <c r="D378" s="517"/>
      <c r="E378" s="545"/>
      <c r="F378" s="546"/>
      <c r="G378" s="546"/>
      <c r="H378" s="546"/>
      <c r="I378" s="527"/>
      <c r="J378" s="547"/>
      <c r="K378" s="548"/>
      <c r="L378" s="527"/>
      <c r="M378" s="517"/>
      <c r="N378" s="247"/>
      <c r="U378" s="192"/>
      <c r="Z378" s="235"/>
    </row>
    <row r="379" spans="1:26" ht="20.100000000000001" customHeight="1" x14ac:dyDescent="0.15">
      <c r="B379" s="169"/>
      <c r="C379" s="206"/>
      <c r="D379" s="207"/>
      <c r="E379" s="207"/>
      <c r="F379" s="207"/>
      <c r="G379" s="207"/>
      <c r="H379" s="207"/>
      <c r="I379" s="207"/>
      <c r="J379" s="207"/>
      <c r="K379" s="207"/>
      <c r="L379" s="207"/>
      <c r="M379" s="549"/>
      <c r="N379" s="207"/>
      <c r="O379" s="550"/>
      <c r="P379" s="551"/>
      <c r="Q379" s="551"/>
      <c r="R379" s="551"/>
      <c r="S379" s="552"/>
      <c r="T379" s="553"/>
      <c r="U379" s="207"/>
      <c r="V379" s="241"/>
      <c r="W379" s="241"/>
      <c r="X379" s="241"/>
      <c r="Y379" s="241"/>
      <c r="Z379" s="509"/>
    </row>
  </sheetData>
  <sheetProtection algorithmName="SHA-512" hashValue="B503zTFNpn6s6R1vGwrh7mGiKF4NUfNlS6dk1BwbHUirrC78kViifQ0Ie6SGZrUHdUEKurshgWMWPEeb53lMZw==" saltValue="cmfN7JHWzeQTqi9ALf+lCA==" spinCount="100000" sheet="1" objects="1" scenarios="1"/>
  <dataConsolidate/>
  <mergeCells count="486">
    <mergeCell ref="N377:Q377"/>
    <mergeCell ref="R368:S368"/>
    <mergeCell ref="R369:S369"/>
    <mergeCell ref="R370:S370"/>
    <mergeCell ref="R371:S371"/>
    <mergeCell ref="R372:S372"/>
    <mergeCell ref="R373:S373"/>
    <mergeCell ref="R374:S374"/>
    <mergeCell ref="R375:S375"/>
    <mergeCell ref="D232:J232"/>
    <mergeCell ref="D233:J233"/>
    <mergeCell ref="K237:N237"/>
    <mergeCell ref="O237:P237"/>
    <mergeCell ref="Q237:R237"/>
    <mergeCell ref="S237:T237"/>
    <mergeCell ref="U237:Y237"/>
    <mergeCell ref="K238:N238"/>
    <mergeCell ref="O238:P238"/>
    <mergeCell ref="Q238:R238"/>
    <mergeCell ref="S238:T238"/>
    <mergeCell ref="U238:Y238"/>
    <mergeCell ref="D234:J234"/>
    <mergeCell ref="O233:P233"/>
    <mergeCell ref="O234:P234"/>
    <mergeCell ref="Q233:R233"/>
    <mergeCell ref="S234:T234"/>
    <mergeCell ref="S233:T233"/>
    <mergeCell ref="S235:T235"/>
    <mergeCell ref="Q232:R232"/>
    <mergeCell ref="K232:N232"/>
    <mergeCell ref="U233:Y233"/>
    <mergeCell ref="E306:H306"/>
    <mergeCell ref="E343:Y343"/>
    <mergeCell ref="J179:Y179"/>
    <mergeCell ref="J177:Y177"/>
    <mergeCell ref="I305:M305"/>
    <mergeCell ref="I304:M304"/>
    <mergeCell ref="N304:R304"/>
    <mergeCell ref="N303:R303"/>
    <mergeCell ref="E299:H299"/>
    <mergeCell ref="E305:H305"/>
    <mergeCell ref="I303:M303"/>
    <mergeCell ref="E309:Y309"/>
    <mergeCell ref="I302:M302"/>
    <mergeCell ref="E303:H303"/>
    <mergeCell ref="E300:H300"/>
    <mergeCell ref="O241:P241"/>
    <mergeCell ref="D255:J255"/>
    <mergeCell ref="O277:R277"/>
    <mergeCell ref="O266:R266"/>
    <mergeCell ref="K277:M277"/>
    <mergeCell ref="D239:J239"/>
    <mergeCell ref="K239:N239"/>
    <mergeCell ref="O239:P239"/>
    <mergeCell ref="Q239:R239"/>
    <mergeCell ref="O267:R267"/>
    <mergeCell ref="O265:R265"/>
    <mergeCell ref="O268:R268"/>
    <mergeCell ref="K259:M259"/>
    <mergeCell ref="O259:R259"/>
    <mergeCell ref="K258:M258"/>
    <mergeCell ref="K268:M268"/>
    <mergeCell ref="E296:H296"/>
    <mergeCell ref="K264:M264"/>
    <mergeCell ref="O264:R264"/>
    <mergeCell ref="O272:R272"/>
    <mergeCell ref="I295:M295"/>
    <mergeCell ref="O260:R260"/>
    <mergeCell ref="O261:R261"/>
    <mergeCell ref="D258:J258"/>
    <mergeCell ref="D259:J259"/>
    <mergeCell ref="K260:M260"/>
    <mergeCell ref="D261:J261"/>
    <mergeCell ref="K261:M261"/>
    <mergeCell ref="D260:J260"/>
    <mergeCell ref="N294:R294"/>
    <mergeCell ref="N295:R295"/>
    <mergeCell ref="O270:R270"/>
    <mergeCell ref="O274:R274"/>
    <mergeCell ref="O240:P240"/>
    <mergeCell ref="U240:Y240"/>
    <mergeCell ref="U234:Y234"/>
    <mergeCell ref="D240:J240"/>
    <mergeCell ref="O235:P235"/>
    <mergeCell ref="U235:Y235"/>
    <mergeCell ref="S240:T240"/>
    <mergeCell ref="Q234:R234"/>
    <mergeCell ref="D238:J238"/>
    <mergeCell ref="D236:J236"/>
    <mergeCell ref="K236:N236"/>
    <mergeCell ref="O236:P236"/>
    <mergeCell ref="Q236:R236"/>
    <mergeCell ref="S236:T236"/>
    <mergeCell ref="U236:Y236"/>
    <mergeCell ref="D237:J237"/>
    <mergeCell ref="S239:T239"/>
    <mergeCell ref="U239:Y239"/>
    <mergeCell ref="Q235:R235"/>
    <mergeCell ref="Q240:R240"/>
    <mergeCell ref="O275:R275"/>
    <mergeCell ref="O250:R250"/>
    <mergeCell ref="O251:R251"/>
    <mergeCell ref="K254:M254"/>
    <mergeCell ref="D241:J241"/>
    <mergeCell ref="D254:J254"/>
    <mergeCell ref="D256:J256"/>
    <mergeCell ref="D251:J251"/>
    <mergeCell ref="D252:J252"/>
    <mergeCell ref="C246:H246"/>
    <mergeCell ref="K255:M255"/>
    <mergeCell ref="O255:R255"/>
    <mergeCell ref="O256:R256"/>
    <mergeCell ref="K253:M253"/>
    <mergeCell ref="K270:M270"/>
    <mergeCell ref="K274:M274"/>
    <mergeCell ref="O258:R258"/>
    <mergeCell ref="O262:R262"/>
    <mergeCell ref="O263:R263"/>
    <mergeCell ref="K263:M263"/>
    <mergeCell ref="D264:J264"/>
    <mergeCell ref="O269:R269"/>
    <mergeCell ref="K241:N241"/>
    <mergeCell ref="D248:Y248"/>
    <mergeCell ref="Q228:T228"/>
    <mergeCell ref="U228:Y230"/>
    <mergeCell ref="K229:M229"/>
    <mergeCell ref="I219:M219"/>
    <mergeCell ref="D262:J262"/>
    <mergeCell ref="D265:J265"/>
    <mergeCell ref="K265:M265"/>
    <mergeCell ref="D267:D278"/>
    <mergeCell ref="E267:J267"/>
    <mergeCell ref="K266:M266"/>
    <mergeCell ref="K267:M267"/>
    <mergeCell ref="K272:M272"/>
    <mergeCell ref="E274:J274"/>
    <mergeCell ref="D263:J263"/>
    <mergeCell ref="D266:J266"/>
    <mergeCell ref="E275:J275"/>
    <mergeCell ref="K275:M275"/>
    <mergeCell ref="E277:J277"/>
    <mergeCell ref="E272:J272"/>
    <mergeCell ref="K262:M262"/>
    <mergeCell ref="E269:J269"/>
    <mergeCell ref="K269:M269"/>
    <mergeCell ref="E268:J268"/>
    <mergeCell ref="E270:J270"/>
    <mergeCell ref="S231:T231"/>
    <mergeCell ref="U231:Y231"/>
    <mergeCell ref="S232:T232"/>
    <mergeCell ref="U232:Y232"/>
    <mergeCell ref="W1:Z1"/>
    <mergeCell ref="I155:Y155"/>
    <mergeCell ref="I157:Y157"/>
    <mergeCell ref="I159:M159"/>
    <mergeCell ref="Q231:R231"/>
    <mergeCell ref="D231:J231"/>
    <mergeCell ref="K231:N231"/>
    <mergeCell ref="O231:P231"/>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I79:Y79"/>
    <mergeCell ref="I81:Y81"/>
    <mergeCell ref="I83:M83"/>
    <mergeCell ref="I122:M122"/>
    <mergeCell ref="I163:Y163"/>
    <mergeCell ref="I165:M165"/>
    <mergeCell ref="I167:M167"/>
    <mergeCell ref="C174:H174"/>
    <mergeCell ref="I169:Y169"/>
    <mergeCell ref="I124:M124"/>
    <mergeCell ref="I126:Y126"/>
    <mergeCell ref="C150:H150"/>
    <mergeCell ref="I153:M153"/>
    <mergeCell ref="I161:M161"/>
    <mergeCell ref="I120:Y120"/>
    <mergeCell ref="C109:H109"/>
    <mergeCell ref="I118:M118"/>
    <mergeCell ref="I85:M85"/>
    <mergeCell ref="I87:Y87"/>
    <mergeCell ref="D111:Y111"/>
    <mergeCell ref="I112:Y112"/>
    <mergeCell ref="I114:Y114"/>
    <mergeCell ref="I116:Y116"/>
    <mergeCell ref="I178:M178"/>
    <mergeCell ref="J207:Y207"/>
    <mergeCell ref="K234:N234"/>
    <mergeCell ref="K235:N235"/>
    <mergeCell ref="K240:N240"/>
    <mergeCell ref="I217:M217"/>
    <mergeCell ref="W182:Y182"/>
    <mergeCell ref="E183:J183"/>
    <mergeCell ref="K183:M183"/>
    <mergeCell ref="W183:Y183"/>
    <mergeCell ref="E184:J184"/>
    <mergeCell ref="K184:M184"/>
    <mergeCell ref="W184:Y184"/>
    <mergeCell ref="E185:J185"/>
    <mergeCell ref="K185:M185"/>
    <mergeCell ref="W185:X185"/>
    <mergeCell ref="I202:M202"/>
    <mergeCell ref="E203:H203"/>
    <mergeCell ref="I209:M209"/>
    <mergeCell ref="I191:M191"/>
    <mergeCell ref="E220:H220"/>
    <mergeCell ref="I220:M220"/>
    <mergeCell ref="D235:J235"/>
    <mergeCell ref="E181:Y181"/>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204:M204"/>
    <mergeCell ref="K186:M187"/>
    <mergeCell ref="E186:J186"/>
    <mergeCell ref="I201:M201"/>
    <mergeCell ref="E187:J187"/>
    <mergeCell ref="J190:Y190"/>
    <mergeCell ref="I212:M212"/>
    <mergeCell ref="W186:X186"/>
    <mergeCell ref="E218:H218"/>
    <mergeCell ref="E304:H304"/>
    <mergeCell ref="I301:M301"/>
    <mergeCell ref="E271:J271"/>
    <mergeCell ref="K271:M271"/>
    <mergeCell ref="E273:J273"/>
    <mergeCell ref="K273:M273"/>
    <mergeCell ref="E276:J276"/>
    <mergeCell ref="K276:M276"/>
    <mergeCell ref="C283:H283"/>
    <mergeCell ref="I293:M293"/>
    <mergeCell ref="E278:J278"/>
    <mergeCell ref="K278:M278"/>
    <mergeCell ref="I287:M287"/>
    <mergeCell ref="I294:M294"/>
    <mergeCell ref="I300:M300"/>
    <mergeCell ref="I298:M298"/>
    <mergeCell ref="E295:H295"/>
    <mergeCell ref="I285:M285"/>
    <mergeCell ref="E290:Y290"/>
    <mergeCell ref="I292:M292"/>
    <mergeCell ref="E294:H294"/>
    <mergeCell ref="I291:M291"/>
    <mergeCell ref="E301:H301"/>
    <mergeCell ref="N301:R301"/>
    <mergeCell ref="D257:J257"/>
    <mergeCell ref="D249:J249"/>
    <mergeCell ref="K249:M249"/>
    <mergeCell ref="O249:R249"/>
    <mergeCell ref="D250:J250"/>
    <mergeCell ref="K250:M250"/>
    <mergeCell ref="O254:R254"/>
    <mergeCell ref="K257:M257"/>
    <mergeCell ref="S241:T241"/>
    <mergeCell ref="O253:R253"/>
    <mergeCell ref="K251:M251"/>
    <mergeCell ref="K256:M256"/>
    <mergeCell ref="O257:R257"/>
    <mergeCell ref="I189:M189"/>
    <mergeCell ref="I197:M197"/>
    <mergeCell ref="K252:M252"/>
    <mergeCell ref="O252:R252"/>
    <mergeCell ref="D253:J253"/>
    <mergeCell ref="O232:P232"/>
    <mergeCell ref="K228:P228"/>
    <mergeCell ref="K230:M230"/>
    <mergeCell ref="E219:H219"/>
    <mergeCell ref="I193:M193"/>
    <mergeCell ref="E200:H200"/>
    <mergeCell ref="I200:M200"/>
    <mergeCell ref="E201:H201"/>
    <mergeCell ref="E214:H214"/>
    <mergeCell ref="I213:M213"/>
    <mergeCell ref="K233:N233"/>
    <mergeCell ref="C225:H225"/>
    <mergeCell ref="O195:P195"/>
    <mergeCell ref="D228:J230"/>
    <mergeCell ref="I206:M206"/>
    <mergeCell ref="I195:M195"/>
    <mergeCell ref="D227:Y227"/>
    <mergeCell ref="U241:Y241"/>
    <mergeCell ref="Q241:R241"/>
    <mergeCell ref="E302:H302"/>
    <mergeCell ref="E298:H298"/>
    <mergeCell ref="E291:H291"/>
    <mergeCell ref="E292:H292"/>
    <mergeCell ref="E293:H293"/>
    <mergeCell ref="N297:R297"/>
    <mergeCell ref="N298:R298"/>
    <mergeCell ref="N292:R292"/>
    <mergeCell ref="N293:R293"/>
    <mergeCell ref="N291:R291"/>
    <mergeCell ref="E297:H297"/>
    <mergeCell ref="N302:R302"/>
    <mergeCell ref="N299:R299"/>
    <mergeCell ref="N300:R300"/>
    <mergeCell ref="N296:R296"/>
    <mergeCell ref="I299:M299"/>
    <mergeCell ref="I296:M296"/>
    <mergeCell ref="I297:M297"/>
    <mergeCell ref="T377:Y377"/>
    <mergeCell ref="T370:Y370"/>
    <mergeCell ref="T371:Y371"/>
    <mergeCell ref="O278:R278"/>
    <mergeCell ref="I306:M306"/>
    <mergeCell ref="N306:R306"/>
    <mergeCell ref="M352:P352"/>
    <mergeCell ref="M353:P353"/>
    <mergeCell ref="M354:P354"/>
    <mergeCell ref="M355:P355"/>
    <mergeCell ref="M356:P356"/>
    <mergeCell ref="M357:P357"/>
    <mergeCell ref="M358:P358"/>
    <mergeCell ref="M359:P359"/>
    <mergeCell ref="M360:P360"/>
    <mergeCell ref="M361:P361"/>
    <mergeCell ref="M362:P362"/>
    <mergeCell ref="Q352:R352"/>
    <mergeCell ref="M336:Q340"/>
    <mergeCell ref="N330:Q330"/>
    <mergeCell ref="N305:R305"/>
    <mergeCell ref="R377:S377"/>
    <mergeCell ref="N368:Q368"/>
    <mergeCell ref="N369:Q369"/>
    <mergeCell ref="R336:R340"/>
    <mergeCell ref="R311:R314"/>
    <mergeCell ref="E369:H369"/>
    <mergeCell ref="I369:M369"/>
    <mergeCell ref="E377:H377"/>
    <mergeCell ref="I377:M377"/>
    <mergeCell ref="E368:H368"/>
    <mergeCell ref="I368:M368"/>
    <mergeCell ref="E370:H370"/>
    <mergeCell ref="I370:M370"/>
    <mergeCell ref="E371:H371"/>
    <mergeCell ref="I371:M371"/>
    <mergeCell ref="C348:H348"/>
    <mergeCell ref="Q353:R353"/>
    <mergeCell ref="K340:L340"/>
    <mergeCell ref="F315:J335"/>
    <mergeCell ref="F311:J311"/>
    <mergeCell ref="F312:J312"/>
    <mergeCell ref="F313:J313"/>
    <mergeCell ref="F314:J314"/>
    <mergeCell ref="F336:J336"/>
    <mergeCell ref="N370:Q370"/>
    <mergeCell ref="N371:Q371"/>
    <mergeCell ref="N372:Q372"/>
    <mergeCell ref="F337:J337"/>
    <mergeCell ref="N331:Q331"/>
    <mergeCell ref="N332:Q332"/>
    <mergeCell ref="F338:J338"/>
    <mergeCell ref="F339:J339"/>
    <mergeCell ref="F340:J340"/>
    <mergeCell ref="K311:L311"/>
    <mergeCell ref="K312:L312"/>
    <mergeCell ref="K313:L313"/>
    <mergeCell ref="K314:L314"/>
    <mergeCell ref="K336:L336"/>
    <mergeCell ref="K337:L337"/>
    <mergeCell ref="K338:L338"/>
    <mergeCell ref="K339:L339"/>
    <mergeCell ref="E310:J310"/>
    <mergeCell ref="N315:Q315"/>
    <mergeCell ref="N316:Q316"/>
    <mergeCell ref="N317:Q317"/>
    <mergeCell ref="N318:Q318"/>
    <mergeCell ref="N319:Q319"/>
    <mergeCell ref="N320:Q320"/>
    <mergeCell ref="N321:Q321"/>
    <mergeCell ref="N322:Q322"/>
    <mergeCell ref="M310:Q310"/>
    <mergeCell ref="M311:Q314"/>
    <mergeCell ref="E315:E335"/>
    <mergeCell ref="K315:L335"/>
    <mergeCell ref="N323:Q323"/>
    <mergeCell ref="K310:L310"/>
    <mergeCell ref="N333:Q333"/>
    <mergeCell ref="N334:Q334"/>
    <mergeCell ref="N335:Q335"/>
    <mergeCell ref="N324:Q324"/>
    <mergeCell ref="N325:Q325"/>
    <mergeCell ref="N326:Q326"/>
    <mergeCell ref="N328:Q328"/>
    <mergeCell ref="N329:Q329"/>
    <mergeCell ref="N327:Q327"/>
    <mergeCell ref="S352:Y352"/>
    <mergeCell ref="S353:Y353"/>
    <mergeCell ref="S354:Y354"/>
    <mergeCell ref="E352:L352"/>
    <mergeCell ref="E353:L353"/>
    <mergeCell ref="E354:L354"/>
    <mergeCell ref="Q354:R354"/>
    <mergeCell ref="Q355:R355"/>
    <mergeCell ref="Q356:R356"/>
    <mergeCell ref="Q361:R361"/>
    <mergeCell ref="Q362:R362"/>
    <mergeCell ref="E355:L355"/>
    <mergeCell ref="E356:L356"/>
    <mergeCell ref="E357:L357"/>
    <mergeCell ref="E358:L358"/>
    <mergeCell ref="E359:L359"/>
    <mergeCell ref="E360:L360"/>
    <mergeCell ref="E361:L361"/>
    <mergeCell ref="E362:L362"/>
    <mergeCell ref="E376:H376"/>
    <mergeCell ref="I376:M376"/>
    <mergeCell ref="T376:Y376"/>
    <mergeCell ref="E372:H372"/>
    <mergeCell ref="I372:M372"/>
    <mergeCell ref="T372:Y372"/>
    <mergeCell ref="E373:H373"/>
    <mergeCell ref="I373:M373"/>
    <mergeCell ref="T373:Y373"/>
    <mergeCell ref="E374:H374"/>
    <mergeCell ref="I374:M374"/>
    <mergeCell ref="T374:Y374"/>
    <mergeCell ref="R376:S376"/>
    <mergeCell ref="N373:Q373"/>
    <mergeCell ref="N374:Q374"/>
    <mergeCell ref="N375:Q375"/>
    <mergeCell ref="N376:Q376"/>
    <mergeCell ref="O271:R271"/>
    <mergeCell ref="O273:R273"/>
    <mergeCell ref="O276:R276"/>
    <mergeCell ref="E366:H367"/>
    <mergeCell ref="I366:M367"/>
    <mergeCell ref="N366:Y366"/>
    <mergeCell ref="E375:H375"/>
    <mergeCell ref="I375:M375"/>
    <mergeCell ref="T375:Y375"/>
    <mergeCell ref="T368:Y368"/>
    <mergeCell ref="T369:Y369"/>
    <mergeCell ref="E351:Y351"/>
    <mergeCell ref="S355:Y355"/>
    <mergeCell ref="S356:Y356"/>
    <mergeCell ref="S357:Y357"/>
    <mergeCell ref="S358:Y358"/>
    <mergeCell ref="S359:Y359"/>
    <mergeCell ref="S360:Y360"/>
    <mergeCell ref="S361:Y361"/>
    <mergeCell ref="S362:Y362"/>
    <mergeCell ref="Q357:R357"/>
    <mergeCell ref="Q358:R358"/>
    <mergeCell ref="Q359:R359"/>
    <mergeCell ref="Q360:R360"/>
  </mergeCells>
  <phoneticPr fontId="4"/>
  <conditionalFormatting sqref="I20:M20">
    <cfRule type="expression" dxfId="82" priority="83" stopIfTrue="1">
      <formula>$A20&lt;&gt;0</formula>
    </cfRule>
  </conditionalFormatting>
  <conditionalFormatting sqref="I22:Y22">
    <cfRule type="expression" dxfId="81" priority="82" stopIfTrue="1">
      <formula>$A22&lt;&gt;0</formula>
    </cfRule>
  </conditionalFormatting>
  <conditionalFormatting sqref="I24:Y24">
    <cfRule type="expression" dxfId="80" priority="81" stopIfTrue="1">
      <formula>$A24&lt;&gt;0</formula>
    </cfRule>
  </conditionalFormatting>
  <conditionalFormatting sqref="I26:Y26">
    <cfRule type="expression" dxfId="79" priority="80" stopIfTrue="1">
      <formula>$A26&lt;&gt;0</formula>
    </cfRule>
  </conditionalFormatting>
  <conditionalFormatting sqref="I28:Y28">
    <cfRule type="expression" dxfId="78" priority="79" stopIfTrue="1">
      <formula>$A28&lt;&gt;0</formula>
    </cfRule>
  </conditionalFormatting>
  <conditionalFormatting sqref="I30:Y30">
    <cfRule type="expression" dxfId="77" priority="78" stopIfTrue="1">
      <formula>$A30&lt;&gt;0</formula>
    </cfRule>
  </conditionalFormatting>
  <conditionalFormatting sqref="I32:Y32">
    <cfRule type="expression" dxfId="76" priority="77" stopIfTrue="1">
      <formula>$A32&lt;&gt;0</formula>
    </cfRule>
  </conditionalFormatting>
  <conditionalFormatting sqref="I34:M34">
    <cfRule type="expression" dxfId="75" priority="76" stopIfTrue="1">
      <formula>$A34&lt;&gt;0</formula>
    </cfRule>
  </conditionalFormatting>
  <conditionalFormatting sqref="I36:M36">
    <cfRule type="expression" dxfId="74" priority="75" stopIfTrue="1">
      <formula>$A36&lt;&gt;0</formula>
    </cfRule>
  </conditionalFormatting>
  <conditionalFormatting sqref="I38:Y38">
    <cfRule type="expression" dxfId="73" priority="74" stopIfTrue="1">
      <formula>$A38&lt;&gt;0</formula>
    </cfRule>
  </conditionalFormatting>
  <conditionalFormatting sqref="I40:M40">
    <cfRule type="expression" dxfId="72" priority="73" stopIfTrue="1">
      <formula>$A40&lt;&gt;0</formula>
    </cfRule>
  </conditionalFormatting>
  <conditionalFormatting sqref="I63:M63">
    <cfRule type="expression" dxfId="71" priority="72" stopIfTrue="1">
      <formula>$A63&lt;&gt;0</formula>
    </cfRule>
  </conditionalFormatting>
  <conditionalFormatting sqref="I69:M69">
    <cfRule type="expression" dxfId="70" priority="71" stopIfTrue="1">
      <formula>$A69&lt;&gt;0</formula>
    </cfRule>
  </conditionalFormatting>
  <conditionalFormatting sqref="I71:Y71">
    <cfRule type="expression" dxfId="69" priority="70" stopIfTrue="1">
      <formula>$A71&lt;&gt;0</formula>
    </cfRule>
  </conditionalFormatting>
  <conditionalFormatting sqref="I73:Y73">
    <cfRule type="expression" dxfId="68" priority="69" stopIfTrue="1">
      <formula>$A73&lt;&gt;0</formula>
    </cfRule>
  </conditionalFormatting>
  <conditionalFormatting sqref="I75:Y75">
    <cfRule type="expression" dxfId="67" priority="68" stopIfTrue="1">
      <formula>$A75&lt;&gt;0</formula>
    </cfRule>
  </conditionalFormatting>
  <conditionalFormatting sqref="I77:Y77">
    <cfRule type="expression" dxfId="66" priority="67" stopIfTrue="1">
      <formula>$A77&lt;&gt;0</formula>
    </cfRule>
  </conditionalFormatting>
  <conditionalFormatting sqref="I79:Y79">
    <cfRule type="expression" dxfId="65" priority="66" stopIfTrue="1">
      <formula>$A79&lt;&gt;0</formula>
    </cfRule>
  </conditionalFormatting>
  <conditionalFormatting sqref="I81:Y81">
    <cfRule type="expression" dxfId="64" priority="65" stopIfTrue="1">
      <formula>$A81&lt;&gt;0</formula>
    </cfRule>
  </conditionalFormatting>
  <conditionalFormatting sqref="I83:M83">
    <cfRule type="expression" dxfId="63" priority="64" stopIfTrue="1">
      <formula>$A83&lt;&gt;0</formula>
    </cfRule>
  </conditionalFormatting>
  <conditionalFormatting sqref="P83">
    <cfRule type="expression" dxfId="62" priority="63" stopIfTrue="1">
      <formula>$A84&lt;&gt;0</formula>
    </cfRule>
  </conditionalFormatting>
  <conditionalFormatting sqref="I85:M85">
    <cfRule type="expression" dxfId="61" priority="62" stopIfTrue="1">
      <formula>$A85&lt;&gt;0</formula>
    </cfRule>
  </conditionalFormatting>
  <conditionalFormatting sqref="I87:Y87">
    <cfRule type="expression" dxfId="60" priority="61" stopIfTrue="1">
      <formula>$A87&lt;&gt;0</formula>
    </cfRule>
  </conditionalFormatting>
  <conditionalFormatting sqref="I114:Y114">
    <cfRule type="expression" dxfId="59" priority="60" stopIfTrue="1">
      <formula>$A114&lt;&gt;0</formula>
    </cfRule>
  </conditionalFormatting>
  <conditionalFormatting sqref="I116:Y116">
    <cfRule type="expression" dxfId="58" priority="59" stopIfTrue="1">
      <formula>$A116&lt;&gt;0</formula>
    </cfRule>
  </conditionalFormatting>
  <conditionalFormatting sqref="I120:Y120">
    <cfRule type="expression" dxfId="57" priority="58" stopIfTrue="1">
      <formula>$A120&lt;&gt;0</formula>
    </cfRule>
  </conditionalFormatting>
  <conditionalFormatting sqref="I122:M122">
    <cfRule type="expression" dxfId="56" priority="57" stopIfTrue="1">
      <formula>$A122&lt;&gt;0</formula>
    </cfRule>
  </conditionalFormatting>
  <conditionalFormatting sqref="I124:M124">
    <cfRule type="expression" dxfId="55" priority="56" stopIfTrue="1">
      <formula>$A124&lt;&gt;0</formula>
    </cfRule>
  </conditionalFormatting>
  <conditionalFormatting sqref="I126:Y126">
    <cfRule type="expression" dxfId="54" priority="55" stopIfTrue="1">
      <formula>$A126&lt;&gt;0</formula>
    </cfRule>
  </conditionalFormatting>
  <conditionalFormatting sqref="I153:M153">
    <cfRule type="expression" dxfId="53" priority="54" stopIfTrue="1">
      <formula>$A153&lt;&gt;0</formula>
    </cfRule>
  </conditionalFormatting>
  <conditionalFormatting sqref="I155:Y155">
    <cfRule type="expression" dxfId="52" priority="53" stopIfTrue="1">
      <formula>$A155&lt;&gt;0</formula>
    </cfRule>
  </conditionalFormatting>
  <conditionalFormatting sqref="I157:Y157">
    <cfRule type="expression" dxfId="51" priority="52" stopIfTrue="1">
      <formula>$A157&lt;&gt;0</formula>
    </cfRule>
  </conditionalFormatting>
  <conditionalFormatting sqref="I159:M159">
    <cfRule type="expression" dxfId="50" priority="51" stopIfTrue="1">
      <formula>$A159&lt;&gt;0</formula>
    </cfRule>
  </conditionalFormatting>
  <conditionalFormatting sqref="I161:M161">
    <cfRule type="expression" dxfId="49" priority="50" stopIfTrue="1">
      <formula>$A161&lt;&gt;0</formula>
    </cfRule>
  </conditionalFormatting>
  <conditionalFormatting sqref="I163:Y163">
    <cfRule type="expression" dxfId="48" priority="49" stopIfTrue="1">
      <formula>$A163&lt;&gt;0</formula>
    </cfRule>
  </conditionalFormatting>
  <conditionalFormatting sqref="I165:M165">
    <cfRule type="expression" dxfId="47" priority="48" stopIfTrue="1">
      <formula>$A165&lt;&gt;0</formula>
    </cfRule>
  </conditionalFormatting>
  <conditionalFormatting sqref="I167:M167">
    <cfRule type="expression" dxfId="46" priority="47" stopIfTrue="1">
      <formula>$A167&lt;&gt;0</formula>
    </cfRule>
  </conditionalFormatting>
  <conditionalFormatting sqref="I169:Y169">
    <cfRule type="expression" dxfId="45" priority="46" stopIfTrue="1">
      <formula>$A169&lt;&gt;0</formula>
    </cfRule>
  </conditionalFormatting>
  <conditionalFormatting sqref="K183:M183">
    <cfRule type="expression" dxfId="44" priority="45" stopIfTrue="1">
      <formula>$A182&lt;&gt;0</formula>
    </cfRule>
  </conditionalFormatting>
  <conditionalFormatting sqref="K184:M184">
    <cfRule type="expression" dxfId="43" priority="44" stopIfTrue="1">
      <formula>$A182&lt;&gt;0</formula>
    </cfRule>
  </conditionalFormatting>
  <conditionalFormatting sqref="N184:V184">
    <cfRule type="expression" dxfId="42" priority="43" stopIfTrue="1">
      <formula>$A184&lt;&gt;0</formula>
    </cfRule>
  </conditionalFormatting>
  <conditionalFormatting sqref="K185:M185">
    <cfRule type="expression" dxfId="41" priority="42" stopIfTrue="1">
      <formula>$A182&lt;&gt;0</formula>
    </cfRule>
  </conditionalFormatting>
  <conditionalFormatting sqref="N185:V185">
    <cfRule type="expression" dxfId="40" priority="41" stopIfTrue="1">
      <formula>$A185&lt;&gt;0</formula>
    </cfRule>
  </conditionalFormatting>
  <conditionalFormatting sqref="K186:M187">
    <cfRule type="expression" dxfId="39" priority="40" stopIfTrue="1">
      <formula>$A182&lt;&gt;0</formula>
    </cfRule>
  </conditionalFormatting>
  <conditionalFormatting sqref="N186:V186">
    <cfRule type="expression" dxfId="38" priority="39" stopIfTrue="1">
      <formula>AND($A186&lt;&gt;0,TRIM($N186)="")</formula>
    </cfRule>
  </conditionalFormatting>
  <conditionalFormatting sqref="W186:X186">
    <cfRule type="expression" dxfId="37" priority="38" stopIfTrue="1">
      <formula>AND($A186&lt;&gt;0,TRIM($W186)="")</formula>
    </cfRule>
  </conditionalFormatting>
  <conditionalFormatting sqref="I189:M189">
    <cfRule type="expression" dxfId="36" priority="37" stopIfTrue="1">
      <formula>$A189&lt;&gt;0</formula>
    </cfRule>
  </conditionalFormatting>
  <conditionalFormatting sqref="I200:M200">
    <cfRule type="expression" dxfId="35" priority="36" stopIfTrue="1">
      <formula>$A200&lt;&gt;0</formula>
    </cfRule>
  </conditionalFormatting>
  <conditionalFormatting sqref="I201:M201">
    <cfRule type="expression" dxfId="34" priority="35" stopIfTrue="1">
      <formula>$A201&lt;&gt;0</formula>
    </cfRule>
  </conditionalFormatting>
  <conditionalFormatting sqref="I202:M202">
    <cfRule type="expression" dxfId="33" priority="34" stopIfTrue="1">
      <formula>$A202&lt;&gt;0</formula>
    </cfRule>
  </conditionalFormatting>
  <conditionalFormatting sqref="I204:M204">
    <cfRule type="expression" dxfId="32" priority="33" stopIfTrue="1">
      <formula>$A204&lt;&gt;0</formula>
    </cfRule>
  </conditionalFormatting>
  <conditionalFormatting sqref="K311:L311">
    <cfRule type="expression" dxfId="31" priority="32" stopIfTrue="1">
      <formula>希望&lt;&gt;0</formula>
    </cfRule>
  </conditionalFormatting>
  <conditionalFormatting sqref="K312:L312">
    <cfRule type="expression" dxfId="30" priority="31" stopIfTrue="1">
      <formula>希望&lt;&gt;0</formula>
    </cfRule>
  </conditionalFormatting>
  <conditionalFormatting sqref="K313:L313">
    <cfRule type="expression" dxfId="29" priority="30" stopIfTrue="1">
      <formula>希望&lt;&gt;0</formula>
    </cfRule>
  </conditionalFormatting>
  <conditionalFormatting sqref="K314:L314">
    <cfRule type="expression" dxfId="28" priority="29" stopIfTrue="1">
      <formula>希望&lt;&gt;0</formula>
    </cfRule>
  </conditionalFormatting>
  <conditionalFormatting sqref="K315:L335">
    <cfRule type="expression" dxfId="27" priority="28" stopIfTrue="1">
      <formula>希望&lt;&gt;0</formula>
    </cfRule>
  </conditionalFormatting>
  <conditionalFormatting sqref="R315">
    <cfRule type="expression" dxfId="26" priority="27" stopIfTrue="1">
      <formula>$A315&lt;&gt;0</formula>
    </cfRule>
  </conditionalFormatting>
  <conditionalFormatting sqref="R316">
    <cfRule type="expression" dxfId="25" priority="26" stopIfTrue="1">
      <formula>$A315&lt;&gt;0</formula>
    </cfRule>
  </conditionalFormatting>
  <conditionalFormatting sqref="R317">
    <cfRule type="expression" dxfId="24" priority="25" stopIfTrue="1">
      <formula>$A315&lt;&gt;0</formula>
    </cfRule>
  </conditionalFormatting>
  <conditionalFormatting sqref="R318">
    <cfRule type="expression" dxfId="23" priority="24" stopIfTrue="1">
      <formula>$A315&lt;&gt;0</formula>
    </cfRule>
  </conditionalFormatting>
  <conditionalFormatting sqref="R319">
    <cfRule type="expression" dxfId="22" priority="23" stopIfTrue="1">
      <formula>$A315&lt;&gt;0</formula>
    </cfRule>
  </conditionalFormatting>
  <conditionalFormatting sqref="R320">
    <cfRule type="expression" dxfId="21" priority="22" stopIfTrue="1">
      <formula>$A315&lt;&gt;0</formula>
    </cfRule>
  </conditionalFormatting>
  <conditionalFormatting sqref="R321">
    <cfRule type="expression" dxfId="20" priority="21" stopIfTrue="1">
      <formula>$A315&lt;&gt;0</formula>
    </cfRule>
  </conditionalFormatting>
  <conditionalFormatting sqref="R322">
    <cfRule type="expression" dxfId="19" priority="20" stopIfTrue="1">
      <formula>$A315&lt;&gt;0</formula>
    </cfRule>
  </conditionalFormatting>
  <conditionalFormatting sqref="R323">
    <cfRule type="expression" dxfId="18" priority="19" stopIfTrue="1">
      <formula>$A315&lt;&gt;0</formula>
    </cfRule>
  </conditionalFormatting>
  <conditionalFormatting sqref="R324">
    <cfRule type="expression" dxfId="17" priority="18" stopIfTrue="1">
      <formula>$A315&lt;&gt;0</formula>
    </cfRule>
  </conditionalFormatting>
  <conditionalFormatting sqref="R325">
    <cfRule type="expression" dxfId="16" priority="17" stopIfTrue="1">
      <formula>$A315&lt;&gt;0</formula>
    </cfRule>
  </conditionalFormatting>
  <conditionalFormatting sqref="R326">
    <cfRule type="expression" dxfId="15" priority="16" stopIfTrue="1">
      <formula>$A315&lt;&gt;0</formula>
    </cfRule>
  </conditionalFormatting>
  <conditionalFormatting sqref="R327">
    <cfRule type="expression" dxfId="14" priority="15" stopIfTrue="1">
      <formula>$A315&lt;&gt;0</formula>
    </cfRule>
  </conditionalFormatting>
  <conditionalFormatting sqref="R328">
    <cfRule type="expression" dxfId="13" priority="14" stopIfTrue="1">
      <formula>$A315&lt;&gt;0</formula>
    </cfRule>
  </conditionalFormatting>
  <conditionalFormatting sqref="R329">
    <cfRule type="expression" dxfId="12" priority="13" stopIfTrue="1">
      <formula>$A315&lt;&gt;0</formula>
    </cfRule>
  </conditionalFormatting>
  <conditionalFormatting sqref="R330">
    <cfRule type="expression" dxfId="11" priority="12" stopIfTrue="1">
      <formula>$A315&lt;&gt;0</formula>
    </cfRule>
  </conditionalFormatting>
  <conditionalFormatting sqref="R331">
    <cfRule type="expression" dxfId="10" priority="11" stopIfTrue="1">
      <formula>$A315&lt;&gt;0</formula>
    </cfRule>
  </conditionalFormatting>
  <conditionalFormatting sqref="R332">
    <cfRule type="expression" dxfId="9" priority="10" stopIfTrue="1">
      <formula>$A315&lt;&gt;0</formula>
    </cfRule>
  </conditionalFormatting>
  <conditionalFormatting sqref="R333">
    <cfRule type="expression" dxfId="8" priority="9" stopIfTrue="1">
      <formula>$A315&lt;&gt;0</formula>
    </cfRule>
  </conditionalFormatting>
  <conditionalFormatting sqref="R334">
    <cfRule type="expression" dxfId="7" priority="8" stopIfTrue="1">
      <formula>$A315&lt;&gt;0</formula>
    </cfRule>
  </conditionalFormatting>
  <conditionalFormatting sqref="R335">
    <cfRule type="expression" dxfId="6" priority="7" stopIfTrue="1">
      <formula>$A315&lt;&gt;0</formula>
    </cfRule>
  </conditionalFormatting>
  <conditionalFormatting sqref="K336:L336">
    <cfRule type="expression" dxfId="5" priority="6" stopIfTrue="1">
      <formula>希望&lt;&gt;0</formula>
    </cfRule>
  </conditionalFormatting>
  <conditionalFormatting sqref="K337:L337">
    <cfRule type="expression" dxfId="4" priority="5" stopIfTrue="1">
      <formula>希望&lt;&gt;0</formula>
    </cfRule>
  </conditionalFormatting>
  <conditionalFormatting sqref="K338:L338">
    <cfRule type="expression" dxfId="3" priority="4" stopIfTrue="1">
      <formula>希望&lt;&gt;0</formula>
    </cfRule>
  </conditionalFormatting>
  <conditionalFormatting sqref="K339:L339">
    <cfRule type="expression" dxfId="2" priority="3" stopIfTrue="1">
      <formula>希望&lt;&gt;0</formula>
    </cfRule>
  </conditionalFormatting>
  <conditionalFormatting sqref="K340:L340">
    <cfRule type="expression" dxfId="1" priority="2" stopIfTrue="1">
      <formula>希望&lt;&gt;0</formula>
    </cfRule>
  </conditionalFormatting>
  <conditionalFormatting sqref="E343:Y343">
    <cfRule type="expression" dxfId="0" priority="1" stopIfTrue="1">
      <formula>$A343&lt;&gt;0</formula>
    </cfRule>
  </conditionalFormatting>
  <dataValidations count="242">
    <dataValidation imeMode="hiragana" allowBlank="1" showInputMessage="1" showErrorMessage="1" sqref="N184:V184 N185:V185 N186:V186 N187:V187 E278:J278 O256:R256 O257:R257 O258:R258 O259:R259 O260:R260 O261:R261 O262:R262 O263:R263 O264:R264 O265:R265 O266:R266 O267:R267 O268:R268 O269:R269 O270:R270 O271:R271 O272:R272 O273:R273 O274:R274 O275:R275 O276:R276 O277:R277 O278:R278 E301:H301 E302:H302 E303:H303 E304:H304 E305:H305 E306:H306 E343:Y343 E353:L353 M353:P353 E354:L354 M354:P354 E355:L355 M355:P355 E356:L356 M356:P356 E357:L357 M357:P357 E358:L358 M358:P358 E359:L359 M359:P359 E360:L360 M360:P360 E361:L361 M361:P361 E362:L362 M362:P362 E368:H368 I368:M368 N368:Q368 T368:Y368 E369:H369 I369:M369 N369:Q369 T369:Y369 E370:H370 I370:M370 N370:Q370 T370:Y370 E371:H371 I371:M371 N371:Q371 T371:Y371 E372:H372 I372:M372 N372:Q372 T372:Y372 E373:H373 I373:M373 N373:Q373 T373:Y373 E374:H374 I374:M374 N374:Q374 T374:Y374 E375:H375 I375:M375 N375:Q375 T375:Y375 E376:H376 I376:M376 N376:Q376 T376:Y376 E377:H377 I377:M377 N377:Q377 T377:Y377" xr:uid="{05C5E458-7E97-4C7D-B145-785925D6BEEE}"/>
    <dataValidation imeMode="halfAlpha" allowBlank="1" showInputMessage="1" showErrorMessage="1" sqref="I285:M285 I287:M287 I292:M292 I293:M293 I294:M294 I295:M295 I296:M296 I297:M297 I298:M298 I299:M299 I300:M300 I301:M301 I302:M302 I303:M303 I304:M304 I305:M305 I306:M306 Q353:R353 Q354:R354 Q355:R355 Q356:R356 Q357:R357 Q358:R358 Q359:R359 Q360:R360 Q361:R361 Q362:R362 R368:S368 R369:S369 R370:S370 R371:S371 R372:S372 R373:S373 R374:S374 R375:S375 R376:S376 R377:S377" xr:uid="{A002C164-567F-4850-89C1-075364074D4B}"/>
    <dataValidation imeMode="hiragana" allowBlank="1" showInputMessage="1" showErrorMessage="1" sqref="I22:Y22" xr:uid="{5A6D70E0-5A71-47AE-8F15-FC5DACA06880}"/>
    <dataValidation type="whole" imeMode="halfAlpha" allowBlank="1" showInputMessage="1" showErrorMessage="1" error="7桁の数字を入力してください" sqref="I20:M20" xr:uid="{2C58776F-FFEC-40FA-808B-1324AC434A50}">
      <formula1>0</formula1>
      <formula2>9999999</formula2>
    </dataValidation>
    <dataValidation imeMode="fullKatakana" allowBlank="1" showInputMessage="1" showErrorMessage="1" sqref="I24:Y24" xr:uid="{90DF10AE-27D3-4B7A-9521-AFD96982B162}"/>
    <dataValidation imeMode="hiragana" allowBlank="1" showInputMessage="1" showErrorMessage="1" sqref="I26:Y26" xr:uid="{8374586F-EF02-4990-A201-DE7A94F4ACEB}"/>
    <dataValidation imeMode="hiragana" allowBlank="1" showInputMessage="1" showErrorMessage="1" sqref="I28:Y28" xr:uid="{DB5729FF-A365-452E-8BA1-73EE99826A8E}"/>
    <dataValidation imeMode="fullKatakana" allowBlank="1" showInputMessage="1" showErrorMessage="1" sqref="I30:Y30" xr:uid="{8F9F281E-89CE-4B6A-A586-DB07E1F79C42}"/>
    <dataValidation imeMode="hiragana" allowBlank="1" showInputMessage="1" showErrorMessage="1" sqref="I32:Y32" xr:uid="{6000469C-E064-4103-8365-BA6AF2D2E4FD}"/>
    <dataValidation imeMode="halfAlpha" allowBlank="1" showInputMessage="1" showErrorMessage="1" sqref="I34:M34" xr:uid="{BF22A764-FAC6-4313-9ED6-A7C8E1757732}"/>
    <dataValidation imeMode="halfAlpha" allowBlank="1" showInputMessage="1" showErrorMessage="1" sqref="P34" xr:uid="{C4AF3D78-DC28-44B0-BCFA-E1DBD957D6F2}"/>
    <dataValidation imeMode="halfAlpha" allowBlank="1" showInputMessage="1" showErrorMessage="1" sqref="I36:M36" xr:uid="{F4C714A3-B01B-40C4-8AFF-CC7E8422C9E5}"/>
    <dataValidation imeMode="halfAlpha" allowBlank="1" showInputMessage="1" showErrorMessage="1" sqref="I38:Y38" xr:uid="{D5E91E6F-575C-40CB-8CD3-108662138DFA}"/>
    <dataValidation type="list" imeMode="halfAlpha" allowBlank="1" showInputMessage="1" showErrorMessage="1" error="リストから選択してください" sqref="I40:M40" xr:uid="{B01DCE65-DADB-411E-B25D-D2BAFA7C173E}">
      <formula1>"一致する,一致しない"</formula1>
    </dataValidation>
    <dataValidation type="list" imeMode="halfAlpha" allowBlank="1" showInputMessage="1" showErrorMessage="1" error="リストから選択してください" sqref="I63:M63" xr:uid="{A0337D40-A51D-4FAB-9DFA-64C214268EFE}">
      <formula1>"しない,する"</formula1>
    </dataValidation>
    <dataValidation type="whole" imeMode="halfAlpha" allowBlank="1" showInputMessage="1" showErrorMessage="1" error="7桁の数字を入力してください" sqref="I69:M69" xr:uid="{8F7B92F5-CE48-4DFE-855E-840047AFC50A}">
      <formula1>0</formula1>
      <formula2>9999999</formula2>
    </dataValidation>
    <dataValidation imeMode="hiragana" allowBlank="1" showInputMessage="1" showErrorMessage="1" sqref="I71:Y71" xr:uid="{5060D9FE-9DC6-430F-A522-8E6BEB82C850}"/>
    <dataValidation imeMode="fullKatakana" allowBlank="1" showInputMessage="1" showErrorMessage="1" sqref="I73:Y73" xr:uid="{350A62BA-C047-4BB4-B030-B6B3552C2EBD}"/>
    <dataValidation imeMode="hiragana" allowBlank="1" showInputMessage="1" showErrorMessage="1" sqref="I75:Y75" xr:uid="{9509333A-E7C7-4041-B8E1-958D4D647D93}"/>
    <dataValidation imeMode="hiragana" allowBlank="1" showInputMessage="1" showErrorMessage="1" sqref="I77:Y77" xr:uid="{5E7217B1-6372-4B9D-8DB6-7760F62CE1DC}"/>
    <dataValidation imeMode="fullKatakana" allowBlank="1" showInputMessage="1" showErrorMessage="1" sqref="I79:Y79" xr:uid="{4395C91D-AB82-4774-A3FB-9E2043440F2A}"/>
    <dataValidation imeMode="hiragana" allowBlank="1" showInputMessage="1" showErrorMessage="1" sqref="I81:Y81" xr:uid="{56536D2A-6825-4516-95BC-5D840627E932}"/>
    <dataValidation imeMode="halfAlpha" allowBlank="1" showInputMessage="1" showErrorMessage="1" sqref="I83:M83" xr:uid="{6459FA96-143C-4390-9367-19861E10C213}"/>
    <dataValidation imeMode="halfAlpha" allowBlank="1" showInputMessage="1" showErrorMessage="1" sqref="P83" xr:uid="{D6EC03B3-2669-41B7-B21D-05FEDADC858E}"/>
    <dataValidation imeMode="halfAlpha" allowBlank="1" showInputMessage="1" showErrorMessage="1" sqref="I85:M85" xr:uid="{ADC12308-E9BB-4039-B20E-08A69E04B70C}"/>
    <dataValidation imeMode="halfAlpha" allowBlank="1" showInputMessage="1" showErrorMessage="1" sqref="I87:Y87" xr:uid="{BE392C9E-3305-4155-A59F-0AACC8CC7DC9}"/>
    <dataValidation imeMode="hiragana" allowBlank="1" showInputMessage="1" showErrorMessage="1" sqref="I112:Y112" xr:uid="{95A78D20-FCE4-4B48-B39D-3641080560E0}"/>
    <dataValidation imeMode="fullKatakana" allowBlank="1" showInputMessage="1" showErrorMessage="1" sqref="I114:Y114" xr:uid="{10F3652D-25DD-478A-A343-B5EED7ADBD44}"/>
    <dataValidation imeMode="hiragana" allowBlank="1" showInputMessage="1" showErrorMessage="1" sqref="I116:Y116" xr:uid="{08E69006-64F9-4FEB-9A0B-E67016F17541}"/>
    <dataValidation type="whole" imeMode="halfAlpha" allowBlank="1" showInputMessage="1" showErrorMessage="1" error="7桁の数字を入力してください" sqref="I118:M118" xr:uid="{234C126E-0732-43E8-B1E7-30E5ED99F2A1}">
      <formula1>0</formula1>
      <formula2>9999999</formula2>
    </dataValidation>
    <dataValidation imeMode="hiragana" allowBlank="1" showInputMessage="1" showErrorMessage="1" sqref="I120:Y120" xr:uid="{AA76894C-25C1-4482-AE50-87B0ED4D5427}"/>
    <dataValidation imeMode="halfAlpha" allowBlank="1" showInputMessage="1" showErrorMessage="1" sqref="I122:M122" xr:uid="{0B3E6A03-E3A2-452A-8051-E828F37586ED}"/>
    <dataValidation imeMode="halfAlpha" allowBlank="1" showInputMessage="1" showErrorMessage="1" sqref="P122" xr:uid="{CD5AE020-D83E-43F5-8AC7-77F495EF0315}"/>
    <dataValidation imeMode="halfAlpha" allowBlank="1" showInputMessage="1" showErrorMessage="1" sqref="I124:M124" xr:uid="{1FFBE6BE-F104-4536-9B65-D0D2F60C2A55}"/>
    <dataValidation imeMode="halfAlpha" allowBlank="1" showInputMessage="1" showErrorMessage="1" sqref="I126:Y126" xr:uid="{57523601-A032-4360-B9FA-C277F7EEF09B}"/>
    <dataValidation type="list" imeMode="halfAlpha" allowBlank="1" showInputMessage="1" showErrorMessage="1" error="リストから選択してください" sqref="I153:M153" xr:uid="{1EEBC6E1-BC43-4A7D-B08B-1518B214827C}">
      <formula1>"しない,する"</formula1>
    </dataValidation>
    <dataValidation imeMode="fullKatakana" allowBlank="1" showInputMessage="1" showErrorMessage="1" sqref="I155:Y155" xr:uid="{5CCF8630-D19C-44C9-B575-DFB92FD6680E}"/>
    <dataValidation imeMode="hiragana" allowBlank="1" showInputMessage="1" showErrorMessage="1" sqref="I157:Y157" xr:uid="{C8FBE6D7-8C35-4A92-A4DC-5034BCCB46EC}"/>
    <dataValidation imeMode="halfAlpha" allowBlank="1" showInputMessage="1" showErrorMessage="1" sqref="I159:M159" xr:uid="{D580B85A-5A0C-470B-9E31-A163F8C0003C}"/>
    <dataValidation type="whole" imeMode="halfAlpha" allowBlank="1" showInputMessage="1" showErrorMessage="1" error="7桁の数字を入力してください" sqref="I161:M161" xr:uid="{CC5EA92D-0079-4AF4-B693-D38E564F8AF8}">
      <formula1>0</formula1>
      <formula2>9999999</formula2>
    </dataValidation>
    <dataValidation imeMode="hiragana" allowBlank="1" showInputMessage="1" showErrorMessage="1" sqref="I163:Y163" xr:uid="{1424A21A-716C-4C14-9AB0-2EADC5906474}"/>
    <dataValidation imeMode="halfAlpha" allowBlank="1" showInputMessage="1" showErrorMessage="1" sqref="I165:M165" xr:uid="{507FA0CA-B79B-42BA-A250-2668C82216EC}"/>
    <dataValidation imeMode="halfAlpha" allowBlank="1" showInputMessage="1" showErrorMessage="1" sqref="I167:M167" xr:uid="{5606B3ED-97F5-418C-85EB-F99F963A176F}"/>
    <dataValidation imeMode="halfAlpha" allowBlank="1" showInputMessage="1" showErrorMessage="1" sqref="I169:Y169" xr:uid="{0BBC10F0-2DD8-4DF9-93CA-5D891423010E}"/>
    <dataValidation type="date" imeMode="halfAlpha" allowBlank="1" showInputMessage="1" showErrorMessage="1" error="有効な日付を入力してください" sqref="I176:M176" xr:uid="{D70BC822-EB33-4DC4-9D0C-6FB057E8298D}">
      <formula1>92</formula1>
      <formula2>73415</formula2>
    </dataValidation>
    <dataValidation imeMode="hiragana" allowBlank="1" showInputMessage="1" showErrorMessage="1" sqref="I178:M178" xr:uid="{0EEFD125-2FFB-40EE-A71F-0776C4E46D94}"/>
    <dataValidation allowBlank="1" showInputMessage="1" showErrorMessage="1" sqref="B182 I203:M203 I214:M214 I220:M220 K241:N241 O241:P241 Q241:R241 S241:T241 U241:Y241 B310" xr:uid="{850C00BF-A174-4808-AA65-32866BF04933}"/>
    <dataValidation type="list" imeMode="halfAlpha" allowBlank="1" showInputMessage="1" showErrorMessage="1" error="リストから選択してください" sqref="K183:M183" xr:uid="{A39867F9-3FF2-4F5F-A357-53049E423A5F}">
      <formula1>"○,　"</formula1>
    </dataValidation>
    <dataValidation type="list" imeMode="halfAlpha" allowBlank="1" showInputMessage="1" showErrorMessage="1" error="リストから選択してください" sqref="K184:M184" xr:uid="{92E2B67B-2AC8-4731-88A6-25A29D68277D}">
      <formula1>"○,　"</formula1>
    </dataValidation>
    <dataValidation type="list" imeMode="halfAlpha" allowBlank="1" showInputMessage="1" showErrorMessage="1" error="リストから選択してください" sqref="K185:M185" xr:uid="{62710349-905C-4B8D-85CF-8EFF405F7C9C}">
      <formula1>"○,　"</formula1>
    </dataValidation>
    <dataValidation type="list" imeMode="halfAlpha" allowBlank="1" showInputMessage="1" showErrorMessage="1" error="リストから選択してください" sqref="K186:M187" xr:uid="{DAE6967F-FB90-446D-853F-D8FA66C30F36}">
      <formula1>"○,　"</formula1>
    </dataValidation>
    <dataValidation type="whole" imeMode="halfAlpha" allowBlank="1" showInputMessage="1" showErrorMessage="1" error="有効な数字を入力してください" sqref="W186:X186" xr:uid="{78375C64-E19D-436F-9240-675DED7C57A4}">
      <formula1>0</formula1>
      <formula2>100</formula2>
    </dataValidation>
    <dataValidation type="whole" imeMode="halfAlpha" allowBlank="1" showInputMessage="1" showErrorMessage="1" error="有効な数字を入力してください" sqref="W187:X187" xr:uid="{7A0AA085-E22A-4FF1-8FC9-E6F44FB9F192}">
      <formula1>0</formula1>
      <formula2>100</formula2>
    </dataValidation>
    <dataValidation type="whole" imeMode="halfAlpha" allowBlank="1" showInputMessage="1" showErrorMessage="1" error="有効な数字を入力してください" sqref="I189:M189" xr:uid="{1A377EC7-82D9-4CF0-85BC-28077DCDD13B}">
      <formula1>0</formula1>
      <formula2>9999999999</formula2>
    </dataValidation>
    <dataValidation type="date" imeMode="halfAlpha" allowBlank="1" showInputMessage="1" showErrorMessage="1" error="有効な日付を入力してください" sqref="I191:M191" xr:uid="{1B6443B7-0B7B-4822-8BAC-18C4E648E8C0}">
      <formula1>92</formula1>
      <formula2>73415</formula2>
    </dataValidation>
    <dataValidation type="date" imeMode="halfAlpha" allowBlank="1" showInputMessage="1" showErrorMessage="1" error="有効な日付を入力してください" sqref="I193:M193" xr:uid="{60ED8E28-2388-4995-9E1F-13D4B8DD8632}">
      <formula1>92</formula1>
      <formula2>73415</formula2>
    </dataValidation>
    <dataValidation type="date" imeMode="halfAlpha" allowBlank="1" showInputMessage="1" showErrorMessage="1" error="有効な日付を入力してください" sqref="I195:M195" xr:uid="{4003E4B1-A160-4565-9046-414F30AEDD2E}">
      <formula1>92</formula1>
      <formula2>73415</formula2>
    </dataValidation>
    <dataValidation type="date" imeMode="halfAlpha" allowBlank="1" showInputMessage="1" showErrorMessage="1" error="有効な日付を入力してください" sqref="O195:P195" xr:uid="{5FCBE914-F133-4D66-AA4F-7A89281C58AC}">
      <formula1>92</formula1>
      <formula2>73415</formula2>
    </dataValidation>
    <dataValidation type="date" imeMode="halfAlpha" allowBlank="1" showInputMessage="1" showErrorMessage="1" error="有効な日付を入力してください" sqref="I197:M197" xr:uid="{0065D089-4FDF-4CEF-9CA7-7398F87EBB7B}">
      <formula1>92</formula1>
      <formula2>73415</formula2>
    </dataValidation>
    <dataValidation type="whole" imeMode="halfAlpha" allowBlank="1" showInputMessage="1" showErrorMessage="1" error="有効な数字を入力してください" sqref="I200:M200" xr:uid="{B6943D42-0B85-4F6F-BCC1-C8EA3F22AF8D}">
      <formula1>0</formula1>
      <formula2>9999999999</formula2>
    </dataValidation>
    <dataValidation type="whole" imeMode="halfAlpha" allowBlank="1" showInputMessage="1" showErrorMessage="1" error="有効な数字を入力してください" sqref="I201:M201" xr:uid="{B94F6762-E93A-4A78-B742-2F82B3C3A285}">
      <formula1>0</formula1>
      <formula2>9999999999</formula2>
    </dataValidation>
    <dataValidation type="whole" imeMode="halfAlpha" allowBlank="1" showInputMessage="1" showErrorMessage="1" error="有効な数字を入力してください" sqref="I202:M202" xr:uid="{666068D5-65CB-4B98-9BE1-B062DECE7F02}">
      <formula1>0</formula1>
      <formula2>9999999999</formula2>
    </dataValidation>
    <dataValidation type="whole" imeMode="halfAlpha" allowBlank="1" showInputMessage="1" showErrorMessage="1" error="有効な数字を入力してください" sqref="I204:M204" xr:uid="{3675EC57-12E2-40D9-8223-45B24E8D28AC}">
      <formula1>0</formula1>
      <formula2>9999999999</formula2>
    </dataValidation>
    <dataValidation type="list" imeMode="halfAlpha" allowBlank="1" showInputMessage="1" showErrorMessage="1" error="リストから選択してください" sqref="I206:M206" xr:uid="{67532BEA-658E-4BB0-97F5-4A0CD58507AA}">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2F96F468-7EED-4C2A-B172-812C0C1C4F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BE862C96-5DFA-4923-9962-F8E7A9254D7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971931F4-A375-4727-AD60-EFA4B989E4E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E187BC02-51BE-4886-80C6-EC0867DEBB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D3DBB627-77D0-49F3-AB33-B67462BF6A7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5770AB53-81B0-4052-9EA1-97F4D216C563}">
      <formula1>-9999999999</formula1>
      <formula2>9999999999</formula2>
    </dataValidation>
    <dataValidation type="date" imeMode="halfAlpha" allowBlank="1" showInputMessage="1" showErrorMessage="1" error="有効な日付を入力してください" sqref="K229:M229" xr:uid="{04BF4409-0A0C-46D5-A268-C08CF499D4E7}">
      <formula1>92</formula1>
      <formula2>73415</formula2>
    </dataValidation>
    <dataValidation type="date" imeMode="halfAlpha" allowBlank="1" showInputMessage="1" showErrorMessage="1" error="有効な日付を入力してください" sqref="K230:M230" xr:uid="{F031066D-82BC-4EA1-B3F2-DDAAA0519BAC}">
      <formula1>92</formula1>
      <formula2>73415</formula2>
    </dataValidation>
    <dataValidation type="date" imeMode="halfAlpha" allowBlank="1" showInputMessage="1" showErrorMessage="1" error="有効な日付を入力してください" sqref="O229" xr:uid="{0D94E9B0-1719-47D8-A844-324BA8BDD9B6}">
      <formula1>92</formula1>
      <formula2>73415</formula2>
    </dataValidation>
    <dataValidation type="date" imeMode="halfAlpha" allowBlank="1" showInputMessage="1" showErrorMessage="1" error="有効な日付を入力してください" sqref="O230" xr:uid="{6742310E-DD61-4950-8BC3-13F0D224FB4E}">
      <formula1>92</formula1>
      <formula2>73415</formula2>
    </dataValidation>
    <dataValidation type="date" imeMode="halfAlpha" allowBlank="1" showInputMessage="1" showErrorMessage="1" error="有効な日付を入力してください" sqref="Q229" xr:uid="{E7DDBE0C-489E-4D17-A50E-7EAA50FDE5A5}">
      <formula1>92</formula1>
      <formula2>73415</formula2>
    </dataValidation>
    <dataValidation type="date" imeMode="halfAlpha" allowBlank="1" showInputMessage="1" showErrorMessage="1" error="有効な日付を入力してください" sqref="Q230" xr:uid="{59994A76-B72D-47CC-A20C-8E572FD8B1E3}">
      <formula1>92</formula1>
      <formula2>73415</formula2>
    </dataValidation>
    <dataValidation type="date" imeMode="halfAlpha" allowBlank="1" showInputMessage="1" showErrorMessage="1" error="有効な日付を入力してください" sqref="S229" xr:uid="{4E07E385-2713-4446-8B0A-28B278812280}">
      <formula1>92</formula1>
      <formula2>73415</formula2>
    </dataValidation>
    <dataValidation type="date" imeMode="halfAlpha" allowBlank="1" showInputMessage="1" showErrorMessage="1" error="有効な日付を入力してください" sqref="S230" xr:uid="{9A154E2F-368E-4D54-8B43-56B2C596AF3A}">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6DC0DA33-58A4-4052-90CB-25B699BE3EE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B1FB728B-929E-4EA9-8CDC-2FC6E44EB8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E585D2A6-6878-4E97-BCD2-323B74A958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C64BC518-14BF-4BA0-ABD6-11A856599A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62A8C2C2-76CC-4A7D-82C8-65BE1C9012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A363E025-46DE-4452-80B6-0A92758C60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69A63581-3B7C-4A7C-BE94-B1A9F31CC0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93F9CDB9-05BB-447C-8E7D-CBBEA9D70A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25C80CF4-C06D-40E5-BBF9-B85DFC58FAB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919E493C-9890-40DE-A39D-88BEA9FF71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532EB6D6-C6F5-4DAF-A8E3-D7434778D94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01A93D5A-C7C5-4271-8C9A-227F6BD8BA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F5112872-B4AC-4104-9644-CAFB44A572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6C774FFD-12F7-4394-8A53-A2D612C0A26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89D26652-E9F8-4ACD-9EA7-B46308A5093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204ABFDD-1DD6-4621-B1F2-1074AC94853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8F1C205D-29C0-4A6B-A0D4-7BFAB5F0F6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C7D94578-CD15-40FA-B8F8-06D329F8826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1ADADB84-CF6C-4392-9B18-BF2A6146C7A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1C70DF7E-EB1F-4CD1-98EE-269A40E6822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DF752798-2E44-4B23-82FD-459BE103C7F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24D96397-56AB-42DE-828F-463139D629F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83E2D1AC-7B6F-454F-814B-9F75C40E47D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73E3468B-4EB6-4686-AF5B-E45650B3F16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B89FEEE9-BB72-4604-8CB1-B7A63CBB9E6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9450576C-B4AE-4B4E-BCD8-BF54F45DE9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A76554C8-0A68-4F2E-ABA0-EB1CE21518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8828C86C-E386-4791-8A64-4475A4A65CD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8BA6980C-A9B8-46A6-801D-5FCA00FF1A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1EE0C9D2-4829-4BB4-B8A7-54A78EF9017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7:N237" xr:uid="{ECDF0098-F712-45C1-A22A-2958A6F9D87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7:P237" xr:uid="{461868FA-5F0E-403D-A2AC-0ADABF90E2D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7:R237" xr:uid="{1180B091-ED89-4C5A-A5A2-5C209A4157A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7:T237" xr:uid="{73BAE451-ED70-4D98-91FB-CCEF240A27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7:Y237" xr:uid="{4A76DF7D-9E3C-455A-AF8F-373C970AF5F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8:N238" xr:uid="{4B8AD7A4-A805-4895-9F04-B5ABB60D1A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8:P238" xr:uid="{3400C8B5-A483-4357-91B2-4B62AF442D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8:R238" xr:uid="{B9171A22-7A2D-4CB4-A649-BDDE6A9555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8:T238" xr:uid="{1A4DFA62-9F40-43F5-8163-324CC86870E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8:Y238" xr:uid="{56B49C87-7570-49A9-BBA2-F78F36E676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9:N239" xr:uid="{21F00CF9-23B5-4D7E-AE4F-5CB9C3027B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9:P239" xr:uid="{B18EB169-7656-476F-B4AC-D117A1597EE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9:R239" xr:uid="{6ACE4FC9-62DD-4E5E-81EE-2C17200B82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9:T239" xr:uid="{DCAB96AF-399F-432D-8B1C-7B81F8D55AC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9:Y239" xr:uid="{2219A6C1-04D5-4599-AB27-2B18A52114A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0:N240" xr:uid="{0EFE435C-92D6-460E-803B-8C7B85FB7C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0:P240" xr:uid="{AC238AC0-7716-472D-887E-F1E0CA54FD5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0:R240" xr:uid="{8582351E-A6FE-4B5F-8FA1-2FBA3D2D35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0:T240" xr:uid="{9D08FD16-11CE-48A2-AA82-A028EEEBBF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40:Y240" xr:uid="{53B7A46C-CB96-4404-868D-0BD12457C746}">
      <formula1>-9999999999</formula1>
      <formula2>9999999999</formula2>
    </dataValidation>
    <dataValidation type="whole" imeMode="halfAlpha" allowBlank="1" showInputMessage="1" showErrorMessage="1" error="有効な数字を入力してください" sqref="K250:M250" xr:uid="{235FE2C1-B115-44DC-9294-56301B55A864}">
      <formula1>0</formula1>
      <formula2>9999999999</formula2>
    </dataValidation>
    <dataValidation type="whole" imeMode="halfAlpha" allowBlank="1" showInputMessage="1" showErrorMessage="1" error="有効な数字を入力してください" sqref="K251:M251" xr:uid="{192119BF-A7B9-4C76-80DB-9EE1E4324431}">
      <formula1>0</formula1>
      <formula2>9999999999</formula2>
    </dataValidation>
    <dataValidation type="whole" imeMode="halfAlpha" allowBlank="1" showInputMessage="1" showErrorMessage="1" error="有効な数字を入力してください" sqref="K252:M252" xr:uid="{5FEFD871-8F5D-4020-90F7-13010A822080}">
      <formula1>0</formula1>
      <formula2>9999999999</formula2>
    </dataValidation>
    <dataValidation type="whole" imeMode="halfAlpha" allowBlank="1" showInputMessage="1" showErrorMessage="1" error="有効な数字を入力してください" sqref="K253:M253" xr:uid="{B2BA4587-0E0F-404C-B52A-B35FBFA3D1A3}">
      <formula1>0</formula1>
      <formula2>9999999999</formula2>
    </dataValidation>
    <dataValidation type="whole" imeMode="halfAlpha" allowBlank="1" showInputMessage="1" showErrorMessage="1" error="有効な数字を入力してください" sqref="K254:M254" xr:uid="{C53C2BA1-1A2A-4134-B9D7-CCBD89776FB0}">
      <formula1>0</formula1>
      <formula2>9999999999</formula2>
    </dataValidation>
    <dataValidation type="whole" imeMode="halfAlpha" allowBlank="1" showInputMessage="1" showErrorMessage="1" error="有効な数字を入力してください" sqref="K255:M255" xr:uid="{D5F49F67-F536-4558-A231-FC82D2841410}">
      <formula1>0</formula1>
      <formula2>9999999999</formula2>
    </dataValidation>
    <dataValidation type="whole" imeMode="halfAlpha" allowBlank="1" showInputMessage="1" showErrorMessage="1" error="有効な数字を入力してください" sqref="K256:M256" xr:uid="{E4845D96-7B0C-4728-BD43-77579899F4E2}">
      <formula1>0</formula1>
      <formula2>9999999999</formula2>
    </dataValidation>
    <dataValidation type="whole" imeMode="halfAlpha" allowBlank="1" showInputMessage="1" showErrorMessage="1" error="有効な数字を入力してください" sqref="K257:M257" xr:uid="{62C42008-7427-4155-9C16-C8CC1BD80E5F}">
      <formula1>0</formula1>
      <formula2>9999999999</formula2>
    </dataValidation>
    <dataValidation type="whole" imeMode="halfAlpha" allowBlank="1" showInputMessage="1" showErrorMessage="1" error="有効な数字を入力してください" sqref="K258:M258" xr:uid="{22D6D2D4-64D9-467D-A1F8-7C5C5871687A}">
      <formula1>0</formula1>
      <formula2>9999999999</formula2>
    </dataValidation>
    <dataValidation type="whole" imeMode="halfAlpha" allowBlank="1" showInputMessage="1" showErrorMessage="1" error="有効な数字を入力してください" sqref="K259:M259" xr:uid="{9C08DD01-46DC-462A-87FA-6628B2EFA873}">
      <formula1>0</formula1>
      <formula2>9999999999</formula2>
    </dataValidation>
    <dataValidation type="whole" imeMode="halfAlpha" allowBlank="1" showInputMessage="1" showErrorMessage="1" error="有効な数字を入力してください" sqref="K260:M260" xr:uid="{D748B266-C4C0-46D4-869C-AC5483D22099}">
      <formula1>0</formula1>
      <formula2>9999999999</formula2>
    </dataValidation>
    <dataValidation type="whole" imeMode="halfAlpha" allowBlank="1" showInputMessage="1" showErrorMessage="1" error="有効な数字を入力してください" sqref="K261:M261" xr:uid="{E9B92695-5959-4ED1-8207-5D4BFA5B2DFC}">
      <formula1>0</formula1>
      <formula2>9999999999</formula2>
    </dataValidation>
    <dataValidation type="whole" imeMode="halfAlpha" allowBlank="1" showInputMessage="1" showErrorMessage="1" error="有効な数字を入力してください" sqref="K262:M262" xr:uid="{6F78091A-18AF-4A56-8E05-44064C076396}">
      <formula1>0</formula1>
      <formula2>9999999999</formula2>
    </dataValidation>
    <dataValidation type="whole" imeMode="halfAlpha" allowBlank="1" showInputMessage="1" showErrorMessage="1" error="有効な数字を入力してください" sqref="K263:M263" xr:uid="{011A6326-A797-4C9F-BD2B-53485ACA7A39}">
      <formula1>0</formula1>
      <formula2>9999999999</formula2>
    </dataValidation>
    <dataValidation type="whole" imeMode="halfAlpha" allowBlank="1" showInputMessage="1" showErrorMessage="1" error="有効な数字を入力してください" sqref="K264:M264" xr:uid="{CA533596-544B-435D-A1D4-8C08127EB82C}">
      <formula1>0</formula1>
      <formula2>9999999999</formula2>
    </dataValidation>
    <dataValidation type="whole" imeMode="halfAlpha" allowBlank="1" showInputMessage="1" showErrorMessage="1" error="有効な数字を入力してください" sqref="K265:M265" xr:uid="{10CD5756-BDBF-471D-A639-6F9A252E1546}">
      <formula1>0</formula1>
      <formula2>9999999999</formula2>
    </dataValidation>
    <dataValidation type="whole" imeMode="halfAlpha" allowBlank="1" showInputMessage="1" showErrorMessage="1" error="有効な数字を入力してください" sqref="K266:M266" xr:uid="{9423D1E0-2A1F-40BC-8661-17FE30CF0B68}">
      <formula1>0</formula1>
      <formula2>9999999999</formula2>
    </dataValidation>
    <dataValidation type="whole" imeMode="halfAlpha" allowBlank="1" showInputMessage="1" showErrorMessage="1" error="有効な数字を入力してください" sqref="K267:M267" xr:uid="{FA841411-6B02-445D-81A7-AAE22117B5DD}">
      <formula1>0</formula1>
      <formula2>9999999999</formula2>
    </dataValidation>
    <dataValidation type="whole" imeMode="halfAlpha" allowBlank="1" showInputMessage="1" showErrorMessage="1" error="有効な数字を入力してください" sqref="K268:M268" xr:uid="{81C17D57-79D4-4193-A383-22EC486B4304}">
      <formula1>0</formula1>
      <formula2>9999999999</formula2>
    </dataValidation>
    <dataValidation type="whole" imeMode="halfAlpha" allowBlank="1" showInputMessage="1" showErrorMessage="1" error="有効な数字を入力してください" sqref="K269:M269" xr:uid="{31E28E91-0A11-4442-9EF0-A6EF88928375}">
      <formula1>0</formula1>
      <formula2>9999999999</formula2>
    </dataValidation>
    <dataValidation type="whole" imeMode="halfAlpha" allowBlank="1" showInputMessage="1" showErrorMessage="1" error="有効な数字を入力してください" sqref="K270:M270" xr:uid="{ACDEAA68-570A-4A6E-8E7C-4EF8FBCBBF49}">
      <formula1>0</formula1>
      <formula2>9999999999</formula2>
    </dataValidation>
    <dataValidation type="whole" imeMode="halfAlpha" allowBlank="1" showInputMessage="1" showErrorMessage="1" error="有効な数字を入力してください" sqref="K271:M271" xr:uid="{5B4C1C68-9764-4C28-8BE7-7088FE0B3F25}">
      <formula1>0</formula1>
      <formula2>9999999999</formula2>
    </dataValidation>
    <dataValidation type="whole" imeMode="halfAlpha" allowBlank="1" showInputMessage="1" showErrorMessage="1" error="有効な数字を入力してください" sqref="K272:M272" xr:uid="{83C29A1D-0207-4E5C-8946-08ACAC3931B1}">
      <formula1>0</formula1>
      <formula2>9999999999</formula2>
    </dataValidation>
    <dataValidation type="whole" imeMode="halfAlpha" allowBlank="1" showInputMessage="1" showErrorMessage="1" error="有効な数字を入力してください" sqref="K273:M273" xr:uid="{38E67F4C-5DF9-482E-902B-412EDEEB5667}">
      <formula1>0</formula1>
      <formula2>9999999999</formula2>
    </dataValidation>
    <dataValidation type="whole" imeMode="halfAlpha" allowBlank="1" showInputMessage="1" showErrorMessage="1" error="有効な数字を入力してください" sqref="K274:M274" xr:uid="{A2E3096D-7B13-499E-95D5-9B1253D60E42}">
      <formula1>0</formula1>
      <formula2>9999999999</formula2>
    </dataValidation>
    <dataValidation type="whole" imeMode="halfAlpha" allowBlank="1" showInputMessage="1" showErrorMessage="1" error="有効な数字を入力してください" sqref="K275:M275" xr:uid="{50F9D614-AB0A-4607-B4EE-E8EC205EF32A}">
      <formula1>0</formula1>
      <formula2>9999999999</formula2>
    </dataValidation>
    <dataValidation type="whole" imeMode="halfAlpha" allowBlank="1" showInputMessage="1" showErrorMessage="1" error="有効な数字を入力してください" sqref="K276:M276" xr:uid="{A337B3FB-F49A-4FD2-9234-D37241208AE8}">
      <formula1>0</formula1>
      <formula2>9999999999</formula2>
    </dataValidation>
    <dataValidation type="whole" imeMode="halfAlpha" allowBlank="1" showInputMessage="1" showErrorMessage="1" error="有効な数字を入力してください" sqref="K277:M277" xr:uid="{D70F5C7F-58FD-4995-ACD7-A121AA0A26DE}">
      <formula1>0</formula1>
      <formula2>9999999999</formula2>
    </dataValidation>
    <dataValidation type="whole" imeMode="halfAlpha" allowBlank="1" showInputMessage="1" showErrorMessage="1" error="有効な数字を入力してください" sqref="K278:M278" xr:uid="{5A388824-004F-427A-9CF4-EB456C82A27C}">
      <formula1>0</formula1>
      <formula2>9999999999</formula2>
    </dataValidation>
    <dataValidation type="whole" imeMode="halfAlpha" allowBlank="1" showInputMessage="1" showErrorMessage="1" error="有効な数字を入力してください" sqref="S250" xr:uid="{DFA1A974-94B9-4DA8-A9DD-BC142C1F379F}">
      <formula1>0</formula1>
      <formula2>9999999999</formula2>
    </dataValidation>
    <dataValidation type="whole" imeMode="halfAlpha" allowBlank="1" showInputMessage="1" showErrorMessage="1" error="有効な数字を入力してください" sqref="S251" xr:uid="{8810C04F-10BD-4AC1-A5A8-DEF9348AFAB0}">
      <formula1>0</formula1>
      <formula2>9999999999</formula2>
    </dataValidation>
    <dataValidation type="whole" imeMode="halfAlpha" allowBlank="1" showInputMessage="1" showErrorMessage="1" error="有効な数字を入力してください" sqref="S252" xr:uid="{E0A17467-E43C-45C3-A03F-5A0B36A50921}">
      <formula1>0</formula1>
      <formula2>9999999999</formula2>
    </dataValidation>
    <dataValidation type="whole" imeMode="halfAlpha" allowBlank="1" showInputMessage="1" showErrorMessage="1" error="有効な数字を入力してください" sqref="S253" xr:uid="{33F32E39-F646-4DA3-B20E-F8EF58D4F6FE}">
      <formula1>0</formula1>
      <formula2>9999999999</formula2>
    </dataValidation>
    <dataValidation type="whole" imeMode="halfAlpha" allowBlank="1" showInputMessage="1" showErrorMessage="1" error="有効な数字を入力してください" sqref="S254" xr:uid="{809FDE44-E5AB-4385-B3A0-9E416BA9D6B8}">
      <formula1>0</formula1>
      <formula2>9999999999</formula2>
    </dataValidation>
    <dataValidation type="whole" imeMode="halfAlpha" allowBlank="1" showInputMessage="1" showErrorMessage="1" error="有効な数字を入力してください" sqref="S255" xr:uid="{D5962BF2-BD1F-44E4-BCDE-C7D48B805F25}">
      <formula1>0</formula1>
      <formula2>9999999999</formula2>
    </dataValidation>
    <dataValidation type="whole" imeMode="halfAlpha" allowBlank="1" showInputMessage="1" showErrorMessage="1" error="有効な数字を入力してください" sqref="S256" xr:uid="{56D04F3C-8AE1-45F6-8E4B-DCFB3D887A00}">
      <formula1>0</formula1>
      <formula2>9999999999</formula2>
    </dataValidation>
    <dataValidation type="whole" imeMode="halfAlpha" allowBlank="1" showInputMessage="1" showErrorMessage="1" error="有効な数字を入力してください" sqref="S257" xr:uid="{E6414D92-4A2B-4D77-8DF7-F83681F7ED4E}">
      <formula1>0</formula1>
      <formula2>9999999999</formula2>
    </dataValidation>
    <dataValidation type="whole" imeMode="halfAlpha" allowBlank="1" showInputMessage="1" showErrorMessage="1" error="有効な数字を入力してください" sqref="S258" xr:uid="{BE982592-B68C-4BFF-B197-961D5CD56DCB}">
      <formula1>0</formula1>
      <formula2>9999999999</formula2>
    </dataValidation>
    <dataValidation type="whole" imeMode="halfAlpha" allowBlank="1" showInputMessage="1" showErrorMessage="1" error="有効な数字を入力してください" sqref="S259" xr:uid="{F4F47E5F-943A-4CD6-AF5D-5EB784D12351}">
      <formula1>0</formula1>
      <formula2>9999999999</formula2>
    </dataValidation>
    <dataValidation type="whole" imeMode="halfAlpha" allowBlank="1" showInputMessage="1" showErrorMessage="1" error="有効な数字を入力してください" sqref="S260" xr:uid="{11341640-C651-45CE-8096-4C0B7CAA3E3F}">
      <formula1>0</formula1>
      <formula2>9999999999</formula2>
    </dataValidation>
    <dataValidation type="whole" imeMode="halfAlpha" allowBlank="1" showInputMessage="1" showErrorMessage="1" error="有効な数字を入力してください" sqref="S261" xr:uid="{6FBF1B4A-05A9-427E-A35B-77E562EA0F98}">
      <formula1>0</formula1>
      <formula2>9999999999</formula2>
    </dataValidation>
    <dataValidation type="whole" imeMode="halfAlpha" allowBlank="1" showInputMessage="1" showErrorMessage="1" error="有効な数字を入力してください" sqref="S262" xr:uid="{A902D711-9E6B-4D79-BA01-D41A3FDC7C0A}">
      <formula1>0</formula1>
      <formula2>9999999999</formula2>
    </dataValidation>
    <dataValidation type="whole" imeMode="halfAlpha" allowBlank="1" showInputMessage="1" showErrorMessage="1" error="有効な数字を入力してください" sqref="S263" xr:uid="{DF5F1DD0-BAFB-4626-9BEA-C41976447A1D}">
      <formula1>0</formula1>
      <formula2>9999999999</formula2>
    </dataValidation>
    <dataValidation type="whole" imeMode="halfAlpha" allowBlank="1" showInputMessage="1" showErrorMessage="1" error="有効な数字を入力してください" sqref="S264" xr:uid="{7E8BBE77-2642-46E3-B0BD-81821FFD0F16}">
      <formula1>0</formula1>
      <formula2>9999999999</formula2>
    </dataValidation>
    <dataValidation type="whole" imeMode="halfAlpha" allowBlank="1" showInputMessage="1" showErrorMessage="1" error="有効な数字を入力してください" sqref="S265" xr:uid="{25DE92B6-09AA-44D4-A73D-01AB75DBDFE2}">
      <formula1>0</formula1>
      <formula2>9999999999</formula2>
    </dataValidation>
    <dataValidation type="whole" imeMode="halfAlpha" allowBlank="1" showInputMessage="1" showErrorMessage="1" error="有効な数字を入力してください" sqref="S266" xr:uid="{D5754AE9-CE95-4FA9-B194-F82EBA246CCD}">
      <formula1>0</formula1>
      <formula2>9999999999</formula2>
    </dataValidation>
    <dataValidation type="whole" imeMode="halfAlpha" allowBlank="1" showInputMessage="1" showErrorMessage="1" error="有効な数字を入力してください" sqref="S267" xr:uid="{DB1ED517-5027-4E37-9483-BB2B6F9579F3}">
      <formula1>0</formula1>
      <formula2>9999999999</formula2>
    </dataValidation>
    <dataValidation type="whole" imeMode="halfAlpha" allowBlank="1" showInputMessage="1" showErrorMessage="1" error="有効な数字を入力してください" sqref="S268" xr:uid="{ACFB5469-267D-4648-B943-6E6EDC3A99CF}">
      <formula1>0</formula1>
      <formula2>9999999999</formula2>
    </dataValidation>
    <dataValidation type="whole" imeMode="halfAlpha" allowBlank="1" showInputMessage="1" showErrorMessage="1" error="有効な数字を入力してください" sqref="S269" xr:uid="{C930BBD0-5886-4AB8-AF31-515125B9BF71}">
      <formula1>0</formula1>
      <formula2>9999999999</formula2>
    </dataValidation>
    <dataValidation type="whole" imeMode="halfAlpha" allowBlank="1" showInputMessage="1" showErrorMessage="1" error="有効な数字を入力してください" sqref="S270" xr:uid="{EF7FE52F-1DB7-4AA4-8B9F-5D403BE70C75}">
      <formula1>0</formula1>
      <formula2>9999999999</formula2>
    </dataValidation>
    <dataValidation type="whole" imeMode="halfAlpha" allowBlank="1" showInputMessage="1" showErrorMessage="1" error="有効な数字を入力してください" sqref="S271" xr:uid="{8217F63F-EC32-4619-82D4-66935ABEC6FC}">
      <formula1>0</formula1>
      <formula2>9999999999</formula2>
    </dataValidation>
    <dataValidation type="whole" imeMode="halfAlpha" allowBlank="1" showInputMessage="1" showErrorMessage="1" error="有効な数字を入力してください" sqref="S272" xr:uid="{1A8DE7EC-AC15-48DB-8537-E0D749D0315A}">
      <formula1>0</formula1>
      <formula2>9999999999</formula2>
    </dataValidation>
    <dataValidation type="whole" imeMode="halfAlpha" allowBlank="1" showInputMessage="1" showErrorMessage="1" error="有効な数字を入力してください" sqref="S273" xr:uid="{1E10569E-2FC6-49B3-928A-F6FFC079E67E}">
      <formula1>0</formula1>
      <formula2>9999999999</formula2>
    </dataValidation>
    <dataValidation type="whole" imeMode="halfAlpha" allowBlank="1" showInputMessage="1" showErrorMessage="1" error="有効な数字を入力してください" sqref="S274" xr:uid="{B69318C5-6C4E-4E6C-B6AA-C65DC88064D8}">
      <formula1>0</formula1>
      <formula2>9999999999</formula2>
    </dataValidation>
    <dataValidation type="whole" imeMode="halfAlpha" allowBlank="1" showInputMessage="1" showErrorMessage="1" error="有効な数字を入力してください" sqref="S275" xr:uid="{C39A3FDD-8353-40DF-AEC5-98F265EE27F1}">
      <formula1>0</formula1>
      <formula2>9999999999</formula2>
    </dataValidation>
    <dataValidation type="whole" imeMode="halfAlpha" allowBlank="1" showInputMessage="1" showErrorMessage="1" error="有効な数字を入力してください" sqref="S276" xr:uid="{F2454F9A-8C48-4C21-A4AD-3AC9746913F7}">
      <formula1>0</formula1>
      <formula2>9999999999</formula2>
    </dataValidation>
    <dataValidation type="whole" imeMode="halfAlpha" allowBlank="1" showInputMessage="1" showErrorMessage="1" error="有効な数字を入力してください" sqref="S277" xr:uid="{41727EF0-FFB2-41A7-9067-83A6F6988A12}">
      <formula1>0</formula1>
      <formula2>9999999999</formula2>
    </dataValidation>
    <dataValidation type="whole" imeMode="halfAlpha" allowBlank="1" showInputMessage="1" showErrorMessage="1" error="有効な数字を入力してください" sqref="S278" xr:uid="{FB231D73-AFDF-4E7A-B361-A477B655EC0C}">
      <formula1>0</formula1>
      <formula2>9999999999</formula2>
    </dataValidation>
    <dataValidation type="date" imeMode="halfAlpha" allowBlank="1" showInputMessage="1" showErrorMessage="1" error="有効な日付を入力してください" sqref="N292:R292" xr:uid="{1E08D383-C9FA-4F32-A301-7DF9D03D62F6}">
      <formula1>92</formula1>
      <formula2>73415</formula2>
    </dataValidation>
    <dataValidation type="date" imeMode="halfAlpha" allowBlank="1" showInputMessage="1" showErrorMessage="1" error="有効な日付を入力してください" sqref="N293:R293" xr:uid="{B6094A9D-8814-4DEB-8CE5-CE1AEC9036CA}">
      <formula1>92</formula1>
      <formula2>73415</formula2>
    </dataValidation>
    <dataValidation type="date" imeMode="halfAlpha" allowBlank="1" showInputMessage="1" showErrorMessage="1" error="有効な日付を入力してください" sqref="N294:R294" xr:uid="{691AA05F-6914-4D77-B97B-A17191DF528C}">
      <formula1>92</formula1>
      <formula2>73415</formula2>
    </dataValidation>
    <dataValidation type="date" imeMode="halfAlpha" allowBlank="1" showInputMessage="1" showErrorMessage="1" error="有効な日付を入力してください" sqref="N295:R295" xr:uid="{2AB6A260-58D8-4395-A948-497F021B1B53}">
      <formula1>92</formula1>
      <formula2>73415</formula2>
    </dataValidation>
    <dataValidation type="date" imeMode="halfAlpha" allowBlank="1" showInputMessage="1" showErrorMessage="1" error="有効な日付を入力してください" sqref="N296:R296" xr:uid="{608EF118-04E3-4B89-93C5-1C021E4C3E15}">
      <formula1>92</formula1>
      <formula2>73415</formula2>
    </dataValidation>
    <dataValidation type="date" imeMode="halfAlpha" allowBlank="1" showInputMessage="1" showErrorMessage="1" error="有効な日付を入力してください" sqref="N297:R297" xr:uid="{EC44E1F1-C5D4-4843-BE19-B11A034B3C7C}">
      <formula1>92</formula1>
      <formula2>73415</formula2>
    </dataValidation>
    <dataValidation type="date" imeMode="halfAlpha" allowBlank="1" showInputMessage="1" showErrorMessage="1" error="有効な日付を入力してください" sqref="N298:R298" xr:uid="{59FEAC0E-DEB6-4658-8A4F-17901F92633C}">
      <formula1>92</formula1>
      <formula2>73415</formula2>
    </dataValidation>
    <dataValidation type="date" imeMode="halfAlpha" allowBlank="1" showInputMessage="1" showErrorMessage="1" error="有効な日付を入力してください" sqref="N299:R299" xr:uid="{71A3B105-4719-4C5C-BA11-44DAE7A3C2E3}">
      <formula1>92</formula1>
      <formula2>73415</formula2>
    </dataValidation>
    <dataValidation type="date" imeMode="halfAlpha" allowBlank="1" showInputMessage="1" showErrorMessage="1" error="有効な日付を入力してください" sqref="N300:R300" xr:uid="{625500A3-DD6A-488B-9016-2F8DB96A0489}">
      <formula1>92</formula1>
      <formula2>73415</formula2>
    </dataValidation>
    <dataValidation type="date" imeMode="halfAlpha" allowBlank="1" showInputMessage="1" showErrorMessage="1" error="有効な日付を入力してください" sqref="N301:R301" xr:uid="{667A3B25-E3B5-4780-8A93-828FEA82F69E}">
      <formula1>92</formula1>
      <formula2>73415</formula2>
    </dataValidation>
    <dataValidation type="date" imeMode="halfAlpha" allowBlank="1" showInputMessage="1" showErrorMessage="1" error="有効な日付を入力してください" sqref="N302:R302" xr:uid="{F416110B-65CF-466A-8DA2-75DD6F0E508F}">
      <formula1>92</formula1>
      <formula2>73415</formula2>
    </dataValidation>
    <dataValidation type="date" imeMode="halfAlpha" allowBlank="1" showInputMessage="1" showErrorMessage="1" error="有効な日付を入力してください" sqref="N303:R303" xr:uid="{568DED1A-2F38-4F7F-82AE-3AD4A9E4FEAA}">
      <formula1>92</formula1>
      <formula2>73415</formula2>
    </dataValidation>
    <dataValidation type="date" imeMode="halfAlpha" allowBlank="1" showInputMessage="1" showErrorMessage="1" error="有効な日付を入力してください" sqref="N304:R304" xr:uid="{9C5F8473-3C7B-457A-996D-DD3BC509CEEA}">
      <formula1>92</formula1>
      <formula2>73415</formula2>
    </dataValidation>
    <dataValidation type="date" imeMode="halfAlpha" allowBlank="1" showInputMessage="1" showErrorMessage="1" error="有効な日付を入力してください" sqref="N305:R305" xr:uid="{8B87EA0D-A0DA-4CA5-8FD6-05FBA669FCBE}">
      <formula1>92</formula1>
      <formula2>73415</formula2>
    </dataValidation>
    <dataValidation type="date" imeMode="halfAlpha" allowBlank="1" showInputMessage="1" showErrorMessage="1" error="有効な日付を入力してください" sqref="N306:R306" xr:uid="{87FCA534-B571-486D-A509-24AFCEAF31EC}">
      <formula1>92</formula1>
      <formula2>73415</formula2>
    </dataValidation>
    <dataValidation type="list" imeMode="halfAlpha" allowBlank="1" showInputMessage="1" showErrorMessage="1" error="リストから選択してください" sqref="K311:L311" xr:uid="{9F027E0C-6FB0-4190-B348-F2C4DC91AF27}">
      <formula1>"○,　"</formula1>
    </dataValidation>
    <dataValidation type="list" imeMode="halfAlpha" allowBlank="1" showInputMessage="1" showErrorMessage="1" error="リストから選択してください" sqref="K312:L312" xr:uid="{29F870E8-8BA8-4976-9E21-CECF2680CAE1}">
      <formula1>"○,　"</formula1>
    </dataValidation>
    <dataValidation type="list" imeMode="halfAlpha" allowBlank="1" showInputMessage="1" showErrorMessage="1" error="リストから選択してください" sqref="K313:L313" xr:uid="{FF2FFBA6-1AB7-4811-9C34-74BB4FA4C210}">
      <formula1>"○,　"</formula1>
    </dataValidation>
    <dataValidation type="list" imeMode="halfAlpha" allowBlank="1" showInputMessage="1" showErrorMessage="1" error="リストから選択してください" sqref="K314:L314" xr:uid="{E3F1A121-9966-48D0-B76C-A6D0E76C04FE}">
      <formula1>"○,　"</formula1>
    </dataValidation>
    <dataValidation type="list" imeMode="halfAlpha" allowBlank="1" showInputMessage="1" showErrorMessage="1" error="リストから選択してください" sqref="K315:L335" xr:uid="{50668A5F-E3EB-4CFF-96D6-FCCA0F8C17ED}">
      <formula1>"○,　"</formula1>
    </dataValidation>
    <dataValidation type="list" imeMode="halfAlpha" allowBlank="1" showInputMessage="1" showErrorMessage="1" error="リストから選択してください" sqref="R315" xr:uid="{3EFF80EF-3C0F-4FB8-9FF8-CDD41F4BB712}">
      <formula1>"○,　"</formula1>
    </dataValidation>
    <dataValidation type="list" imeMode="halfAlpha" allowBlank="1" showInputMessage="1" showErrorMessage="1" error="リストから選択してください" sqref="R316" xr:uid="{9D2618C0-9BC0-43DD-AB58-054A07E229E0}">
      <formula1>"○,　"</formula1>
    </dataValidation>
    <dataValidation type="list" imeMode="halfAlpha" allowBlank="1" showInputMessage="1" showErrorMessage="1" error="リストから選択してください" sqref="R317" xr:uid="{05CDE593-1A80-4109-BB61-99C7A4D65E3C}">
      <formula1>"○,　"</formula1>
    </dataValidation>
    <dataValidation type="list" imeMode="halfAlpha" allowBlank="1" showInputMessage="1" showErrorMessage="1" error="リストから選択してください" sqref="R318" xr:uid="{DFDC36B2-90D6-49BE-B157-16519E7717C2}">
      <formula1>"○,　"</formula1>
    </dataValidation>
    <dataValidation type="list" imeMode="halfAlpha" allowBlank="1" showInputMessage="1" showErrorMessage="1" error="リストから選択してください" sqref="R319" xr:uid="{0CE797FF-54CA-4B31-9583-B71BB48DB5EA}">
      <formula1>"○,　"</formula1>
    </dataValidation>
    <dataValidation type="list" imeMode="halfAlpha" allowBlank="1" showInputMessage="1" showErrorMessage="1" error="リストから選択してください" sqref="R320" xr:uid="{82D13781-6891-47F7-8A4A-3272A48947E1}">
      <formula1>"○,　"</formula1>
    </dataValidation>
    <dataValidation type="list" imeMode="halfAlpha" allowBlank="1" showInputMessage="1" showErrorMessage="1" error="リストから選択してください" sqref="R321" xr:uid="{77B16C4C-91DF-4848-9E53-1EE945B5BC2C}">
      <formula1>"○,　"</formula1>
    </dataValidation>
    <dataValidation type="list" imeMode="halfAlpha" allowBlank="1" showInputMessage="1" showErrorMessage="1" error="リストから選択してください" sqref="R322" xr:uid="{2197918B-22E7-4D03-A946-FE1B3CF2CFC8}">
      <formula1>"○,　"</formula1>
    </dataValidation>
    <dataValidation type="list" imeMode="halfAlpha" allowBlank="1" showInputMessage="1" showErrorMessage="1" error="リストから選択してください" sqref="R323" xr:uid="{04A57868-2184-4B16-BDAA-8F408E0C7146}">
      <formula1>"○,　"</formula1>
    </dataValidation>
    <dataValidation type="list" imeMode="halfAlpha" allowBlank="1" showInputMessage="1" showErrorMessage="1" error="リストから選択してください" sqref="R324" xr:uid="{882DB74C-771B-46F4-83DB-6635757EB5E7}">
      <formula1>"○,　"</formula1>
    </dataValidation>
    <dataValidation type="list" imeMode="halfAlpha" allowBlank="1" showInputMessage="1" showErrorMessage="1" error="リストから選択してください" sqref="R325" xr:uid="{3DBEBF01-3B12-4222-986D-123BBDE191FA}">
      <formula1>"○,　"</formula1>
    </dataValidation>
    <dataValidation type="list" imeMode="halfAlpha" allowBlank="1" showInputMessage="1" showErrorMessage="1" error="リストから選択してください" sqref="R326" xr:uid="{C391A354-D4CE-40AD-B3CC-DD3D456B1875}">
      <formula1>"○,　"</formula1>
    </dataValidation>
    <dataValidation type="list" imeMode="halfAlpha" allowBlank="1" showInputMessage="1" showErrorMessage="1" error="リストから選択してください" sqref="R327" xr:uid="{2B204C88-EB54-4C82-BE21-67ED69F275A3}">
      <formula1>"○,　"</formula1>
    </dataValidation>
    <dataValidation type="list" imeMode="halfAlpha" allowBlank="1" showInputMessage="1" showErrorMessage="1" error="リストから選択してください" sqref="R328" xr:uid="{DC39993F-765D-4A30-9F9B-6B714EF0566E}">
      <formula1>"○,　"</formula1>
    </dataValidation>
    <dataValidation type="list" imeMode="halfAlpha" allowBlank="1" showInputMessage="1" showErrorMessage="1" error="リストから選択してください" sqref="R329" xr:uid="{B2A69C1B-B7AF-4296-8C43-989AE8158735}">
      <formula1>"○,　"</formula1>
    </dataValidation>
    <dataValidation type="list" imeMode="halfAlpha" allowBlank="1" showInputMessage="1" showErrorMessage="1" error="リストから選択してください" sqref="R330" xr:uid="{2EA25615-C91F-4CAD-8A79-E98356C41FA0}">
      <formula1>"○,　"</formula1>
    </dataValidation>
    <dataValidation type="list" imeMode="halfAlpha" allowBlank="1" showInputMessage="1" showErrorMessage="1" error="リストから選択してください" sqref="R331" xr:uid="{17DDAEB0-D859-4893-9A84-7FE6EA901B10}">
      <formula1>"○,　"</formula1>
    </dataValidation>
    <dataValidation type="list" imeMode="halfAlpha" allowBlank="1" showInputMessage="1" showErrorMessage="1" error="リストから選択してください" sqref="R332" xr:uid="{B9C28517-9D3C-45BA-B159-D905E08526C7}">
      <formula1>"○,　"</formula1>
    </dataValidation>
    <dataValidation type="list" imeMode="halfAlpha" allowBlank="1" showInputMessage="1" showErrorMessage="1" error="リストから選択してください" sqref="R333" xr:uid="{CE95FB8C-A0B9-40B4-991E-D49545624651}">
      <formula1>"○,　"</formula1>
    </dataValidation>
    <dataValidation type="list" imeMode="halfAlpha" allowBlank="1" showInputMessage="1" showErrorMessage="1" error="リストから選択してください" sqref="R334" xr:uid="{FC3B2C1D-4C4A-4E29-B857-458CC218B2D1}">
      <formula1>"○,　"</formula1>
    </dataValidation>
    <dataValidation type="list" imeMode="halfAlpha" allowBlank="1" showInputMessage="1" showErrorMessage="1" error="リストから選択してください" sqref="R335" xr:uid="{DD117374-2987-46C0-8BEA-C2DD325398A2}">
      <formula1>"○,　"</formula1>
    </dataValidation>
    <dataValidation type="list" imeMode="halfAlpha" allowBlank="1" showInputMessage="1" showErrorMessage="1" error="リストから選択してください" sqref="K336:L336" xr:uid="{988735B4-8A0F-4322-97FA-1167A06796A4}">
      <formula1>"○,　"</formula1>
    </dataValidation>
    <dataValidation type="list" imeMode="halfAlpha" allowBlank="1" showInputMessage="1" showErrorMessage="1" error="リストから選択してください" sqref="K337:L337" xr:uid="{3EFC43F0-5705-4D53-98A9-3BD06B1F6B19}">
      <formula1>"○,　"</formula1>
    </dataValidation>
    <dataValidation type="list" imeMode="halfAlpha" allowBlank="1" showInputMessage="1" showErrorMessage="1" error="リストから選択してください" sqref="K338:L338" xr:uid="{6ACC5F30-2D98-4D2E-B0C8-713E6178418F}">
      <formula1>"○,　"</formula1>
    </dataValidation>
    <dataValidation type="list" imeMode="halfAlpha" allowBlank="1" showInputMessage="1" showErrorMessage="1" error="リストから選択してください" sqref="K339:L339" xr:uid="{ADF4AF39-F336-4C49-AB3A-6E0D78A0F8AA}">
      <formula1>"○,　"</formula1>
    </dataValidation>
    <dataValidation type="list" imeMode="halfAlpha" allowBlank="1" showInputMessage="1" showErrorMessage="1" error="リストから選択してください" sqref="K340:L340" xr:uid="{69041D0A-CEA1-496B-92EF-B786382D1596}">
      <formula1>"○,　"</formula1>
    </dataValidation>
    <dataValidation type="list" imeMode="halfAlpha" allowBlank="1" showInputMessage="1" showErrorMessage="1" error="リストから選択してください" sqref="S353:Y353" xr:uid="{DC95E813-4A65-4BF4-A007-60C904FEB2FC}">
      <formula1>"親会社,子会社,親会社を同じくする子会社同士,　"</formula1>
    </dataValidation>
    <dataValidation type="list" imeMode="halfAlpha" allowBlank="1" showInputMessage="1" showErrorMessage="1" error="リストから選択してください" sqref="S354:Y354" xr:uid="{A061C70B-9415-4476-8E89-C6DF6D79E98A}">
      <formula1>"親会社,子会社,親会社を同じくする子会社同士,　"</formula1>
    </dataValidation>
    <dataValidation type="list" imeMode="halfAlpha" allowBlank="1" showInputMessage="1" showErrorMessage="1" error="リストから選択してください" sqref="S355:Y355" xr:uid="{7A1A759B-CA18-41BF-8FB3-F50EDD5A23D2}">
      <formula1>"親会社,子会社,親会社を同じくする子会社同士,　"</formula1>
    </dataValidation>
    <dataValidation type="list" imeMode="halfAlpha" allowBlank="1" showInputMessage="1" showErrorMessage="1" error="リストから選択してください" sqref="S356:Y356" xr:uid="{E617E7D3-1D8B-4331-9CA8-EFE643CEC5B7}">
      <formula1>"親会社,子会社,親会社を同じくする子会社同士,　"</formula1>
    </dataValidation>
    <dataValidation type="list" imeMode="halfAlpha" allowBlank="1" showInputMessage="1" showErrorMessage="1" error="リストから選択してください" sqref="S357:Y357" xr:uid="{23BE08C6-9BBE-4E11-88FB-0DDF774C7901}">
      <formula1>"親会社,子会社,親会社を同じくする子会社同士,　"</formula1>
    </dataValidation>
    <dataValidation type="list" imeMode="halfAlpha" allowBlank="1" showInputMessage="1" showErrorMessage="1" error="リストから選択してください" sqref="S358:Y358" xr:uid="{61D1F9E3-2306-46E1-BFED-F2B9A3E6657D}">
      <formula1>"親会社,子会社,親会社を同じくする子会社同士,　"</formula1>
    </dataValidation>
    <dataValidation type="list" imeMode="halfAlpha" allowBlank="1" showInputMessage="1" showErrorMessage="1" error="リストから選択してください" sqref="S359:Y359" xr:uid="{4AA6F98C-5472-4921-8341-9AEEAAC64716}">
      <formula1>"親会社,子会社,親会社を同じくする子会社同士,　"</formula1>
    </dataValidation>
    <dataValidation type="list" imeMode="halfAlpha" allowBlank="1" showInputMessage="1" showErrorMessage="1" error="リストから選択してください" sqref="S360:Y360" xr:uid="{1B4027BE-3454-481D-B20F-C0596F6E041B}">
      <formula1>"親会社,子会社,親会社を同じくする子会社同士,　"</formula1>
    </dataValidation>
    <dataValidation type="list" imeMode="halfAlpha" allowBlank="1" showInputMessage="1" showErrorMessage="1" error="リストから選択してください" sqref="S361:Y361" xr:uid="{40ABAB67-1A59-4686-9DCA-DF2436433622}">
      <formula1>"親会社,子会社,親会社を同じくする子会社同士,　"</formula1>
    </dataValidation>
    <dataValidation type="list" imeMode="halfAlpha" allowBlank="1" showInputMessage="1" showErrorMessage="1" error="リストから選択してください" sqref="S362:Y362" xr:uid="{49DC1414-FD64-42C2-8B46-F53E15C2DCC6}">
      <formula1>"親会社,子会社,親会社を同じくする子会社同士,　"</formula1>
    </dataValidation>
  </dataValidations>
  <pageMargins left="0.19685039370078741" right="0.19685039370078741" top="0.39370078740157483" bottom="0.19685039370078741" header="0.19685039370078741" footer="0.19685039370078741"/>
  <pageSetup paperSize="9" scale="66" fitToHeight="0" orientation="portrait" r:id="rId1"/>
  <headerFooter>
    <oddHeader>&amp;R&amp;8&amp;P/&amp;N</oddHeader>
  </headerFooter>
  <ignoredErrors>
    <ignoredError sqref="M315:M33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ColWidth="9" defaultRowHeight="13.5" x14ac:dyDescent="0.15"/>
  <cols>
    <col min="1" max="16384" width="9" style="192"/>
  </cols>
  <sheetData>
    <row r="1" spans="1:1" x14ac:dyDescent="0.15">
      <c r="A1" s="19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92" t="str">
        <f>"@神奈川県@和歌山県@鹿児島県@"</f>
        <v>@神奈川県@和歌山県@鹿児島県@</v>
      </c>
    </row>
    <row r="3" spans="1:1" x14ac:dyDescent="0.15">
      <c r="A3" s="192" t="s">
        <v>178</v>
      </c>
    </row>
    <row r="4" spans="1:1" x14ac:dyDescent="0.15">
      <c r="A4" s="192" t="s">
        <v>179</v>
      </c>
    </row>
  </sheetData>
  <sheetProtection algorithmName="SHA-512" hashValue="NUELLmlFkyk3SRU5OllAiBVpPaad/CWNyodk58uQYKYWL09nNewtdhfqXDKwBy7KqhSH6asyGG1TzCKpTc2xuQ==" saltValue="/F5mdePYkqJw5jJ5KdEFf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2024-11-12T05:04:38Z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